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yoj\Desktop\Brown\"/>
    </mc:Choice>
  </mc:AlternateContent>
  <bookViews>
    <workbookView xWindow="0" yWindow="0" windowWidth="23040" windowHeight="9372" tabRatio="863"/>
  </bookViews>
  <sheets>
    <sheet name="Instructions &amp; Notes" sheetId="22" r:id="rId1"/>
    <sheet name="EQUIPMENT INPUT" sheetId="6" r:id="rId2"/>
    <sheet name="Keyword &amp; Type ref" sheetId="27" r:id="rId3"/>
    <sheet name="Keyword-Pivot" sheetId="28" state="hidden" r:id="rId4"/>
    <sheet name="MFR_List ref" sheetId="13" r:id="rId5"/>
    <sheet name="EQ_Groups ref" sheetId="14" state="hidden" r:id="rId6"/>
    <sheet name="Active-Bldg List ref" sheetId="30" r:id="rId7"/>
    <sheet name="Status&amp;Condition ref" sheetId="20" r:id="rId8"/>
  </sheets>
  <definedNames>
    <definedName name="Active_Building_List" localSheetId="6" hidden="1">'Active-Bldg List ref'!$A$1:$O$254</definedName>
    <definedName name="_xlnm.Print_Area" localSheetId="6">Table_Active_Building_List5[[#All],[Description]:[Address 2]]</definedName>
    <definedName name="_xlnm.Print_Area" localSheetId="1">'EQUIPMENT INPUT'!$A$1:$BQ$6</definedName>
    <definedName name="_xlnm.Print_Area" localSheetId="2">Table_Master_List_Of_Values[[#All],[Keyword (10)]:[Type Description(35)]]</definedName>
    <definedName name="EQ_Type">#REF!</definedName>
    <definedName name="EQ_TypeDesc">#REF!</definedName>
    <definedName name="Keyword">#REF!</definedName>
    <definedName name="KeywordDesc">#REF!</definedName>
    <definedName name="Master_List_Of_Values" localSheetId="5" hidden="1">'EQ_Groups ref'!$A$1:$B$36</definedName>
    <definedName name="Master_List_Of_Values" localSheetId="2" hidden="1">'Keyword &amp; Type ref'!$A$1:$X$359</definedName>
    <definedName name="Master_List_Of_Values" localSheetId="4" hidden="1">'MFR_List ref'!$A$1:$D$493</definedName>
    <definedName name="_xlnm.Print_Titles" localSheetId="6">'Active-Bldg List ref'!$1:$1</definedName>
    <definedName name="_xlnm.Print_Titles" localSheetId="1">'EQUIPMENT INPUT'!$V:$V,'EQUIPMENT INPUT'!$1:$1</definedName>
    <definedName name="_xlnm.Print_Titles" localSheetId="2">'Keyword &amp; Type ref'!$1:$1</definedName>
  </definedNames>
  <calcPr calcId="152511"/>
  <pivotCaches>
    <pivotCache cacheId="0" r:id="rId9"/>
  </pivotCaches>
</workbook>
</file>

<file path=xl/calcChain.xml><?xml version="1.0" encoding="utf-8"?>
<calcChain xmlns="http://schemas.openxmlformats.org/spreadsheetml/2006/main">
  <c r="E600" i="6" l="1"/>
  <c r="D600" i="6" s="1"/>
  <c r="I600" i="6"/>
  <c r="J600" i="6"/>
  <c r="AA600" i="6"/>
  <c r="V600" i="6" l="1"/>
  <c r="C600" i="6"/>
  <c r="S600" i="6"/>
  <c r="T600" i="6" s="1"/>
  <c r="B600" i="6"/>
  <c r="Q600" i="6" s="1"/>
  <c r="R600" i="6"/>
  <c r="B11" i="20"/>
  <c r="B12" i="20"/>
  <c r="B13" i="20"/>
  <c r="J4" i="6" l="1"/>
  <c r="J5" i="6"/>
  <c r="J6" i="6"/>
  <c r="J7" i="6"/>
  <c r="I4" i="6"/>
  <c r="AA4" i="6"/>
  <c r="I5" i="6"/>
  <c r="AA5" i="6"/>
  <c r="I6" i="6"/>
  <c r="AA6" i="6"/>
  <c r="I7" i="6"/>
  <c r="AA7" i="6"/>
  <c r="E4" i="6"/>
  <c r="D4" i="6" s="1"/>
  <c r="E5" i="6"/>
  <c r="C5" i="6" s="1"/>
  <c r="E6" i="6"/>
  <c r="D6" i="6" s="1"/>
  <c r="E7" i="6"/>
  <c r="C7" i="6" s="1"/>
  <c r="V4" i="6" l="1"/>
  <c r="V6" i="6"/>
  <c r="S7" i="6"/>
  <c r="T7" i="6" s="1"/>
  <c r="S6" i="6"/>
  <c r="T6" i="6" s="1"/>
  <c r="S5" i="6"/>
  <c r="T5" i="6" s="1"/>
  <c r="S4" i="6"/>
  <c r="T4" i="6" s="1"/>
  <c r="R7" i="6"/>
  <c r="R6" i="6"/>
  <c r="R5" i="6"/>
  <c r="R4" i="6"/>
  <c r="C6" i="6"/>
  <c r="B6" i="6"/>
  <c r="Q6" i="6" s="1"/>
  <c r="C4" i="6"/>
  <c r="B4" i="6"/>
  <c r="Q4" i="6" s="1"/>
  <c r="B5" i="6"/>
  <c r="Q5" i="6" s="1"/>
  <c r="B7" i="6"/>
  <c r="Q7" i="6" s="1"/>
  <c r="D7" i="6"/>
  <c r="V7" i="6" s="1"/>
  <c r="D5" i="6"/>
  <c r="V5" i="6" s="1"/>
  <c r="E550" i="6"/>
  <c r="B550" i="6" s="1"/>
  <c r="I550" i="6"/>
  <c r="J550" i="6"/>
  <c r="R550" i="6" s="1"/>
  <c r="AA550" i="6"/>
  <c r="E551" i="6"/>
  <c r="I551" i="6"/>
  <c r="J551" i="6"/>
  <c r="R551" i="6" s="1"/>
  <c r="AA551" i="6"/>
  <c r="E552" i="6"/>
  <c r="B552" i="6" s="1"/>
  <c r="I552" i="6"/>
  <c r="J552" i="6"/>
  <c r="R552" i="6" s="1"/>
  <c r="AA552" i="6"/>
  <c r="E553" i="6"/>
  <c r="I553" i="6"/>
  <c r="J553" i="6"/>
  <c r="R553" i="6" s="1"/>
  <c r="AA553" i="6"/>
  <c r="E554" i="6"/>
  <c r="B554" i="6" s="1"/>
  <c r="I554" i="6"/>
  <c r="J554" i="6"/>
  <c r="R554" i="6" s="1"/>
  <c r="AA554" i="6"/>
  <c r="E555" i="6"/>
  <c r="I555" i="6"/>
  <c r="J555" i="6"/>
  <c r="R555" i="6" s="1"/>
  <c r="AA555" i="6"/>
  <c r="E556" i="6"/>
  <c r="B556" i="6" s="1"/>
  <c r="I556" i="6"/>
  <c r="J556" i="6"/>
  <c r="R556" i="6" s="1"/>
  <c r="AA556" i="6"/>
  <c r="E557" i="6"/>
  <c r="I557" i="6"/>
  <c r="J557" i="6"/>
  <c r="R557" i="6" s="1"/>
  <c r="AA557" i="6"/>
  <c r="E558" i="6"/>
  <c r="B558" i="6" s="1"/>
  <c r="I558" i="6"/>
  <c r="J558" i="6"/>
  <c r="R558" i="6" s="1"/>
  <c r="AA558" i="6"/>
  <c r="E559" i="6"/>
  <c r="I559" i="6"/>
  <c r="J559" i="6"/>
  <c r="R559" i="6" s="1"/>
  <c r="AA559" i="6"/>
  <c r="E560" i="6"/>
  <c r="B560" i="6" s="1"/>
  <c r="I560" i="6"/>
  <c r="J560" i="6"/>
  <c r="R560" i="6" s="1"/>
  <c r="AA560" i="6"/>
  <c r="E561" i="6"/>
  <c r="I561" i="6"/>
  <c r="J561" i="6"/>
  <c r="R561" i="6" s="1"/>
  <c r="AA561" i="6"/>
  <c r="E562" i="6"/>
  <c r="B562" i="6" s="1"/>
  <c r="I562" i="6"/>
  <c r="J562" i="6"/>
  <c r="R562" i="6" s="1"/>
  <c r="AA562" i="6"/>
  <c r="E563" i="6"/>
  <c r="I563" i="6"/>
  <c r="J563" i="6"/>
  <c r="R563" i="6" s="1"/>
  <c r="AA563" i="6"/>
  <c r="E564" i="6"/>
  <c r="I564" i="6"/>
  <c r="J564" i="6"/>
  <c r="R564" i="6" s="1"/>
  <c r="AA564" i="6"/>
  <c r="E565" i="6"/>
  <c r="I565" i="6"/>
  <c r="J565" i="6"/>
  <c r="R565" i="6" s="1"/>
  <c r="AA565" i="6"/>
  <c r="E566" i="6"/>
  <c r="I566" i="6"/>
  <c r="J566" i="6"/>
  <c r="R566" i="6" s="1"/>
  <c r="AA566" i="6"/>
  <c r="E567" i="6"/>
  <c r="I567" i="6"/>
  <c r="J567" i="6"/>
  <c r="R567" i="6" s="1"/>
  <c r="AA567" i="6"/>
  <c r="E568" i="6"/>
  <c r="I568" i="6"/>
  <c r="J568" i="6"/>
  <c r="R568" i="6" s="1"/>
  <c r="AA568" i="6"/>
  <c r="E569" i="6"/>
  <c r="I569" i="6"/>
  <c r="J569" i="6"/>
  <c r="R569" i="6" s="1"/>
  <c r="AA569" i="6"/>
  <c r="E570" i="6"/>
  <c r="I570" i="6"/>
  <c r="J570" i="6"/>
  <c r="R570" i="6" s="1"/>
  <c r="AA570" i="6"/>
  <c r="E571" i="6"/>
  <c r="I571" i="6"/>
  <c r="J571" i="6"/>
  <c r="R571" i="6" s="1"/>
  <c r="AA571" i="6"/>
  <c r="E572" i="6"/>
  <c r="I572" i="6"/>
  <c r="J572" i="6"/>
  <c r="R572" i="6" s="1"/>
  <c r="AA572" i="6"/>
  <c r="E573" i="6"/>
  <c r="I573" i="6"/>
  <c r="J573" i="6"/>
  <c r="R573" i="6" s="1"/>
  <c r="AA573" i="6"/>
  <c r="E574" i="6"/>
  <c r="I574" i="6"/>
  <c r="J574" i="6"/>
  <c r="R574" i="6" s="1"/>
  <c r="AA574" i="6"/>
  <c r="E575" i="6"/>
  <c r="C575" i="6" s="1"/>
  <c r="I575" i="6"/>
  <c r="J575" i="6"/>
  <c r="R575" i="6" s="1"/>
  <c r="AA575" i="6"/>
  <c r="E576" i="6"/>
  <c r="I576" i="6"/>
  <c r="J576" i="6"/>
  <c r="R576" i="6" s="1"/>
  <c r="AA576" i="6"/>
  <c r="E577" i="6"/>
  <c r="C577" i="6" s="1"/>
  <c r="I577" i="6"/>
  <c r="J577" i="6"/>
  <c r="R577" i="6" s="1"/>
  <c r="AA577" i="6"/>
  <c r="E578" i="6"/>
  <c r="I578" i="6"/>
  <c r="J578" i="6"/>
  <c r="R578" i="6" s="1"/>
  <c r="AA578" i="6"/>
  <c r="E579" i="6"/>
  <c r="C579" i="6" s="1"/>
  <c r="I579" i="6"/>
  <c r="J579" i="6"/>
  <c r="R579" i="6" s="1"/>
  <c r="AA579" i="6"/>
  <c r="E580" i="6"/>
  <c r="I580" i="6"/>
  <c r="J580" i="6"/>
  <c r="R580" i="6" s="1"/>
  <c r="AA580" i="6"/>
  <c r="E581" i="6"/>
  <c r="C581" i="6" s="1"/>
  <c r="I581" i="6"/>
  <c r="J581" i="6"/>
  <c r="R581" i="6" s="1"/>
  <c r="AA581" i="6"/>
  <c r="E582" i="6"/>
  <c r="I582" i="6"/>
  <c r="J582" i="6"/>
  <c r="R582" i="6" s="1"/>
  <c r="AA582" i="6"/>
  <c r="E583" i="6"/>
  <c r="C583" i="6" s="1"/>
  <c r="I583" i="6"/>
  <c r="J583" i="6"/>
  <c r="R583" i="6" s="1"/>
  <c r="AA583" i="6"/>
  <c r="E584" i="6"/>
  <c r="I584" i="6"/>
  <c r="J584" i="6"/>
  <c r="R584" i="6" s="1"/>
  <c r="AA584" i="6"/>
  <c r="E585" i="6"/>
  <c r="C585" i="6" s="1"/>
  <c r="I585" i="6"/>
  <c r="J585" i="6"/>
  <c r="R585" i="6" s="1"/>
  <c r="AA585" i="6"/>
  <c r="E586" i="6"/>
  <c r="I586" i="6"/>
  <c r="J586" i="6"/>
  <c r="R586" i="6" s="1"/>
  <c r="AA586" i="6"/>
  <c r="E587" i="6"/>
  <c r="C587" i="6" s="1"/>
  <c r="I587" i="6"/>
  <c r="J587" i="6"/>
  <c r="R587" i="6" s="1"/>
  <c r="AA587" i="6"/>
  <c r="E588" i="6"/>
  <c r="I588" i="6"/>
  <c r="J588" i="6"/>
  <c r="R588" i="6" s="1"/>
  <c r="AA588" i="6"/>
  <c r="E589" i="6"/>
  <c r="C589" i="6" s="1"/>
  <c r="I589" i="6"/>
  <c r="J589" i="6"/>
  <c r="R589" i="6" s="1"/>
  <c r="AA589" i="6"/>
  <c r="E590" i="6"/>
  <c r="I590" i="6"/>
  <c r="J590" i="6"/>
  <c r="R590" i="6" s="1"/>
  <c r="AA590" i="6"/>
  <c r="E591" i="6"/>
  <c r="C591" i="6" s="1"/>
  <c r="I591" i="6"/>
  <c r="J591" i="6"/>
  <c r="R591" i="6" s="1"/>
  <c r="AA591" i="6"/>
  <c r="E592" i="6"/>
  <c r="I592" i="6"/>
  <c r="J592" i="6"/>
  <c r="R592" i="6" s="1"/>
  <c r="AA592" i="6"/>
  <c r="E593" i="6"/>
  <c r="C593" i="6" s="1"/>
  <c r="I593" i="6"/>
  <c r="J593" i="6"/>
  <c r="R593" i="6" s="1"/>
  <c r="AA593" i="6"/>
  <c r="E594" i="6"/>
  <c r="C594" i="6" s="1"/>
  <c r="I594" i="6"/>
  <c r="J594" i="6"/>
  <c r="R594" i="6" s="1"/>
  <c r="AA594" i="6"/>
  <c r="E595" i="6"/>
  <c r="C595" i="6" s="1"/>
  <c r="I595" i="6"/>
  <c r="J595" i="6"/>
  <c r="R595" i="6" s="1"/>
  <c r="AA595" i="6"/>
  <c r="E596" i="6"/>
  <c r="D596" i="6" s="1"/>
  <c r="I596" i="6"/>
  <c r="J596" i="6"/>
  <c r="R596" i="6" s="1"/>
  <c r="AA596" i="6"/>
  <c r="E597" i="6"/>
  <c r="C597" i="6" s="1"/>
  <c r="I597" i="6"/>
  <c r="J597" i="6"/>
  <c r="R597" i="6" s="1"/>
  <c r="AA597" i="6"/>
  <c r="E598" i="6"/>
  <c r="D598" i="6" s="1"/>
  <c r="I598" i="6"/>
  <c r="J598" i="6"/>
  <c r="R598" i="6" s="1"/>
  <c r="AA598" i="6"/>
  <c r="E599" i="6"/>
  <c r="C599" i="6" s="1"/>
  <c r="I599" i="6"/>
  <c r="J599" i="6"/>
  <c r="R599" i="6" s="1"/>
  <c r="AA599" i="6"/>
  <c r="S557" i="6" l="1"/>
  <c r="T557" i="6" s="1"/>
  <c r="S573" i="6"/>
  <c r="T573" i="6" s="1"/>
  <c r="B599" i="6"/>
  <c r="Q599" i="6" s="1"/>
  <c r="B575" i="6"/>
  <c r="Q575" i="6" s="1"/>
  <c r="S595" i="6"/>
  <c r="T595" i="6" s="1"/>
  <c r="S569" i="6"/>
  <c r="T569" i="6" s="1"/>
  <c r="S593" i="6"/>
  <c r="T593" i="6" s="1"/>
  <c r="S561" i="6"/>
  <c r="T561" i="6" s="1"/>
  <c r="S553" i="6"/>
  <c r="T553" i="6" s="1"/>
  <c r="B577" i="6"/>
  <c r="Q577" i="6" s="1"/>
  <c r="Q556" i="6"/>
  <c r="S599" i="6"/>
  <c r="T599" i="6" s="1"/>
  <c r="S589" i="6"/>
  <c r="T589" i="6" s="1"/>
  <c r="Q562" i="6"/>
  <c r="S565" i="6"/>
  <c r="T565" i="6" s="1"/>
  <c r="S577" i="6"/>
  <c r="T577" i="6" s="1"/>
  <c r="Q560" i="6"/>
  <c r="Q554" i="6"/>
  <c r="B591" i="6"/>
  <c r="Q591" i="6" s="1"/>
  <c r="S587" i="6"/>
  <c r="T587" i="6" s="1"/>
  <c r="Q558" i="6"/>
  <c r="Q552" i="6"/>
  <c r="S591" i="6"/>
  <c r="T591" i="6" s="1"/>
  <c r="D583" i="6"/>
  <c r="V583" i="6" s="1"/>
  <c r="V598" i="6"/>
  <c r="V596" i="6"/>
  <c r="B583" i="6"/>
  <c r="Q583" i="6" s="1"/>
  <c r="D577" i="6"/>
  <c r="V577" i="6" s="1"/>
  <c r="S575" i="6"/>
  <c r="T575" i="6" s="1"/>
  <c r="Q550" i="6"/>
  <c r="B580" i="6"/>
  <c r="Q580" i="6" s="1"/>
  <c r="S580" i="6"/>
  <c r="T580" i="6" s="1"/>
  <c r="C580" i="6"/>
  <c r="D580" i="6"/>
  <c r="V580" i="6" s="1"/>
  <c r="D579" i="6"/>
  <c r="V579" i="6" s="1"/>
  <c r="C571" i="6"/>
  <c r="D571" i="6"/>
  <c r="V571" i="6" s="1"/>
  <c r="C567" i="6"/>
  <c r="D567" i="6"/>
  <c r="V567" i="6" s="1"/>
  <c r="C563" i="6"/>
  <c r="D563" i="6"/>
  <c r="V563" i="6" s="1"/>
  <c r="C559" i="6"/>
  <c r="D559" i="6"/>
  <c r="V559" i="6" s="1"/>
  <c r="C555" i="6"/>
  <c r="D555" i="6"/>
  <c r="V555" i="6" s="1"/>
  <c r="C551" i="6"/>
  <c r="D551" i="6"/>
  <c r="V551" i="6" s="1"/>
  <c r="B598" i="6"/>
  <c r="Q598" i="6" s="1"/>
  <c r="D597" i="6"/>
  <c r="V597" i="6" s="1"/>
  <c r="B582" i="6"/>
  <c r="Q582" i="6" s="1"/>
  <c r="S582" i="6"/>
  <c r="T582" i="6" s="1"/>
  <c r="C582" i="6"/>
  <c r="D582" i="6"/>
  <c r="V582" i="6" s="1"/>
  <c r="D581" i="6"/>
  <c r="V581" i="6" s="1"/>
  <c r="B579" i="6"/>
  <c r="Q579" i="6" s="1"/>
  <c r="B571" i="6"/>
  <c r="Q571" i="6" s="1"/>
  <c r="B567" i="6"/>
  <c r="Q567" i="6" s="1"/>
  <c r="B563" i="6"/>
  <c r="Q563" i="6" s="1"/>
  <c r="B559" i="6"/>
  <c r="Q559" i="6" s="1"/>
  <c r="B555" i="6"/>
  <c r="Q555" i="6" s="1"/>
  <c r="B551" i="6"/>
  <c r="Q551" i="6" s="1"/>
  <c r="B572" i="6"/>
  <c r="Q572" i="6" s="1"/>
  <c r="S572" i="6"/>
  <c r="T572" i="6" s="1"/>
  <c r="C572" i="6"/>
  <c r="D572" i="6"/>
  <c r="V572" i="6" s="1"/>
  <c r="B568" i="6"/>
  <c r="Q568" i="6" s="1"/>
  <c r="S568" i="6"/>
  <c r="T568" i="6" s="1"/>
  <c r="C568" i="6"/>
  <c r="D568" i="6"/>
  <c r="V568" i="6" s="1"/>
  <c r="B586" i="6"/>
  <c r="Q586" i="6" s="1"/>
  <c r="S586" i="6"/>
  <c r="T586" i="6" s="1"/>
  <c r="C586" i="6"/>
  <c r="D586" i="6"/>
  <c r="V586" i="6" s="1"/>
  <c r="D585" i="6"/>
  <c r="V585" i="6" s="1"/>
  <c r="S597" i="6"/>
  <c r="T597" i="6" s="1"/>
  <c r="B596" i="6"/>
  <c r="Q596" i="6" s="1"/>
  <c r="D595" i="6"/>
  <c r="V595" i="6" s="1"/>
  <c r="B588" i="6"/>
  <c r="Q588" i="6" s="1"/>
  <c r="S588" i="6"/>
  <c r="T588" i="6" s="1"/>
  <c r="C588" i="6"/>
  <c r="D588" i="6"/>
  <c r="V588" i="6" s="1"/>
  <c r="D587" i="6"/>
  <c r="V587" i="6" s="1"/>
  <c r="B585" i="6"/>
  <c r="Q585" i="6" s="1"/>
  <c r="S581" i="6"/>
  <c r="T581" i="6" s="1"/>
  <c r="C573" i="6"/>
  <c r="D573" i="6"/>
  <c r="V573" i="6" s="1"/>
  <c r="S571" i="6"/>
  <c r="T571" i="6" s="1"/>
  <c r="C569" i="6"/>
  <c r="D569" i="6"/>
  <c r="V569" i="6" s="1"/>
  <c r="S567" i="6"/>
  <c r="T567" i="6" s="1"/>
  <c r="C565" i="6"/>
  <c r="D565" i="6"/>
  <c r="V565" i="6" s="1"/>
  <c r="S563" i="6"/>
  <c r="T563" i="6" s="1"/>
  <c r="C561" i="6"/>
  <c r="D561" i="6"/>
  <c r="V561" i="6" s="1"/>
  <c r="S559" i="6"/>
  <c r="T559" i="6" s="1"/>
  <c r="C557" i="6"/>
  <c r="D557" i="6"/>
  <c r="V557" i="6" s="1"/>
  <c r="S555" i="6"/>
  <c r="T555" i="6" s="1"/>
  <c r="C553" i="6"/>
  <c r="D553" i="6"/>
  <c r="V553" i="6" s="1"/>
  <c r="S551" i="6"/>
  <c r="T551" i="6" s="1"/>
  <c r="B578" i="6"/>
  <c r="Q578" i="6" s="1"/>
  <c r="S578" i="6"/>
  <c r="T578" i="6" s="1"/>
  <c r="C578" i="6"/>
  <c r="D578" i="6"/>
  <c r="V578" i="6" s="1"/>
  <c r="S598" i="6"/>
  <c r="T598" i="6" s="1"/>
  <c r="B564" i="6"/>
  <c r="Q564" i="6" s="1"/>
  <c r="S564" i="6"/>
  <c r="T564" i="6" s="1"/>
  <c r="C564" i="6"/>
  <c r="D564" i="6"/>
  <c r="V564" i="6" s="1"/>
  <c r="C596" i="6"/>
  <c r="S596" i="6"/>
  <c r="T596" i="6" s="1"/>
  <c r="B595" i="6"/>
  <c r="Q595" i="6" s="1"/>
  <c r="D593" i="6"/>
  <c r="V593" i="6" s="1"/>
  <c r="B592" i="6"/>
  <c r="Q592" i="6" s="1"/>
  <c r="S592" i="6"/>
  <c r="T592" i="6" s="1"/>
  <c r="D592" i="6"/>
  <c r="V592" i="6" s="1"/>
  <c r="B590" i="6"/>
  <c r="Q590" i="6" s="1"/>
  <c r="S590" i="6"/>
  <c r="T590" i="6" s="1"/>
  <c r="C590" i="6"/>
  <c r="D590" i="6"/>
  <c r="V590" i="6" s="1"/>
  <c r="D589" i="6"/>
  <c r="V589" i="6" s="1"/>
  <c r="B587" i="6"/>
  <c r="Q587" i="6" s="1"/>
  <c r="S583" i="6"/>
  <c r="T583" i="6" s="1"/>
  <c r="B574" i="6"/>
  <c r="Q574" i="6" s="1"/>
  <c r="S574" i="6"/>
  <c r="T574" i="6" s="1"/>
  <c r="C574" i="6"/>
  <c r="D574" i="6"/>
  <c r="V574" i="6" s="1"/>
  <c r="B573" i="6"/>
  <c r="Q573" i="6" s="1"/>
  <c r="B569" i="6"/>
  <c r="Q569" i="6" s="1"/>
  <c r="B565" i="6"/>
  <c r="Q565" i="6" s="1"/>
  <c r="B561" i="6"/>
  <c r="Q561" i="6" s="1"/>
  <c r="B557" i="6"/>
  <c r="Q557" i="6" s="1"/>
  <c r="B553" i="6"/>
  <c r="Q553" i="6" s="1"/>
  <c r="C598" i="6"/>
  <c r="B597" i="6"/>
  <c r="Q597" i="6" s="1"/>
  <c r="B584" i="6"/>
  <c r="Q584" i="6" s="1"/>
  <c r="S584" i="6"/>
  <c r="T584" i="6" s="1"/>
  <c r="C584" i="6"/>
  <c r="D584" i="6"/>
  <c r="V584" i="6" s="1"/>
  <c r="B581" i="6"/>
  <c r="Q581" i="6" s="1"/>
  <c r="S579" i="6"/>
  <c r="T579" i="6" s="1"/>
  <c r="B594" i="6"/>
  <c r="Q594" i="6" s="1"/>
  <c r="S594" i="6"/>
  <c r="T594" i="6" s="1"/>
  <c r="D594" i="6"/>
  <c r="V594" i="6" s="1"/>
  <c r="D599" i="6"/>
  <c r="V599" i="6" s="1"/>
  <c r="B593" i="6"/>
  <c r="Q593" i="6" s="1"/>
  <c r="C592" i="6"/>
  <c r="D591" i="6"/>
  <c r="V591" i="6" s="1"/>
  <c r="B589" i="6"/>
  <c r="Q589" i="6" s="1"/>
  <c r="S585" i="6"/>
  <c r="T585" i="6" s="1"/>
  <c r="B576" i="6"/>
  <c r="Q576" i="6" s="1"/>
  <c r="S576" i="6"/>
  <c r="T576" i="6" s="1"/>
  <c r="C576" i="6"/>
  <c r="D576" i="6"/>
  <c r="V576" i="6" s="1"/>
  <c r="D575" i="6"/>
  <c r="V575" i="6" s="1"/>
  <c r="B570" i="6"/>
  <c r="Q570" i="6" s="1"/>
  <c r="S570" i="6"/>
  <c r="T570" i="6" s="1"/>
  <c r="C570" i="6"/>
  <c r="D570" i="6"/>
  <c r="V570" i="6" s="1"/>
  <c r="B566" i="6"/>
  <c r="Q566" i="6" s="1"/>
  <c r="S566" i="6"/>
  <c r="T566" i="6" s="1"/>
  <c r="C566" i="6"/>
  <c r="D566" i="6"/>
  <c r="V566" i="6" s="1"/>
  <c r="D562" i="6"/>
  <c r="V562" i="6" s="1"/>
  <c r="D560" i="6"/>
  <c r="V560" i="6" s="1"/>
  <c r="D558" i="6"/>
  <c r="V558" i="6" s="1"/>
  <c r="D556" i="6"/>
  <c r="V556" i="6" s="1"/>
  <c r="D554" i="6"/>
  <c r="V554" i="6" s="1"/>
  <c r="D552" i="6"/>
  <c r="V552" i="6" s="1"/>
  <c r="D550" i="6"/>
  <c r="V550" i="6" s="1"/>
  <c r="C562" i="6"/>
  <c r="C560" i="6"/>
  <c r="C558" i="6"/>
  <c r="C556" i="6"/>
  <c r="C554" i="6"/>
  <c r="C552" i="6"/>
  <c r="C550" i="6"/>
  <c r="S562" i="6"/>
  <c r="T562" i="6" s="1"/>
  <c r="S560" i="6"/>
  <c r="T560" i="6" s="1"/>
  <c r="S558" i="6"/>
  <c r="T558" i="6" s="1"/>
  <c r="S556" i="6"/>
  <c r="T556" i="6" s="1"/>
  <c r="S554" i="6"/>
  <c r="T554" i="6" s="1"/>
  <c r="S552" i="6"/>
  <c r="T552" i="6" s="1"/>
  <c r="S550" i="6"/>
  <c r="T550" i="6" s="1"/>
  <c r="E8" i="6"/>
  <c r="E9" i="6"/>
  <c r="E10" i="6"/>
  <c r="E11" i="6"/>
  <c r="D11" i="6" s="1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B32" i="6" s="1"/>
  <c r="E33" i="6"/>
  <c r="E34" i="6"/>
  <c r="B34" i="6" s="1"/>
  <c r="E35" i="6"/>
  <c r="D35" i="6" s="1"/>
  <c r="E36" i="6"/>
  <c r="B36" i="6" s="1"/>
  <c r="E37" i="6"/>
  <c r="B37" i="6" s="1"/>
  <c r="E38" i="6"/>
  <c r="D38" i="6" s="1"/>
  <c r="E39" i="6"/>
  <c r="E40" i="6"/>
  <c r="E41" i="6"/>
  <c r="B41" i="6" s="1"/>
  <c r="E42" i="6"/>
  <c r="E43" i="6"/>
  <c r="C43" i="6" s="1"/>
  <c r="E44" i="6"/>
  <c r="B44" i="6" s="1"/>
  <c r="E45" i="6"/>
  <c r="D45" i="6" s="1"/>
  <c r="E46" i="6"/>
  <c r="E47" i="6"/>
  <c r="E48" i="6"/>
  <c r="B48" i="6" s="1"/>
  <c r="E49" i="6"/>
  <c r="B49" i="6" s="1"/>
  <c r="E50" i="6"/>
  <c r="B50" i="6" s="1"/>
  <c r="E51" i="6"/>
  <c r="B51" i="6" s="1"/>
  <c r="E52" i="6"/>
  <c r="E53" i="6"/>
  <c r="B53" i="6" s="1"/>
  <c r="E54" i="6"/>
  <c r="D54" i="6" s="1"/>
  <c r="E55" i="6"/>
  <c r="E56" i="6"/>
  <c r="E57" i="6"/>
  <c r="C57" i="6" s="1"/>
  <c r="E58" i="6"/>
  <c r="B58" i="6" s="1"/>
  <c r="E59" i="6"/>
  <c r="B59" i="6" s="1"/>
  <c r="E60" i="6"/>
  <c r="B60" i="6" s="1"/>
  <c r="E61" i="6"/>
  <c r="E62" i="6"/>
  <c r="E63" i="6"/>
  <c r="E64" i="6"/>
  <c r="B64" i="6" s="1"/>
  <c r="E65" i="6"/>
  <c r="E66" i="6"/>
  <c r="B66" i="6" s="1"/>
  <c r="E67" i="6"/>
  <c r="E68" i="6"/>
  <c r="E69" i="6"/>
  <c r="B69" i="6" s="1"/>
  <c r="E70" i="6"/>
  <c r="D70" i="6" s="1"/>
  <c r="E71" i="6"/>
  <c r="E72" i="6"/>
  <c r="E73" i="6"/>
  <c r="D73" i="6" s="1"/>
  <c r="E74" i="6"/>
  <c r="B74" i="6" s="1"/>
  <c r="E75" i="6"/>
  <c r="D75" i="6" s="1"/>
  <c r="E76" i="6"/>
  <c r="B76" i="6" s="1"/>
  <c r="E77" i="6"/>
  <c r="E78" i="6"/>
  <c r="E79" i="6"/>
  <c r="E80" i="6"/>
  <c r="B80" i="6" s="1"/>
  <c r="E81" i="6"/>
  <c r="B81" i="6" s="1"/>
  <c r="E82" i="6"/>
  <c r="E83" i="6"/>
  <c r="B83" i="6" s="1"/>
  <c r="E84" i="6"/>
  <c r="E85" i="6"/>
  <c r="E86" i="6"/>
  <c r="D86" i="6" s="1"/>
  <c r="E87" i="6"/>
  <c r="E88" i="6"/>
  <c r="E89" i="6"/>
  <c r="E90" i="6"/>
  <c r="E91" i="6"/>
  <c r="D91" i="6" s="1"/>
  <c r="E92" i="6"/>
  <c r="B92" i="6" s="1"/>
  <c r="E93" i="6"/>
  <c r="E94" i="6"/>
  <c r="E95" i="6"/>
  <c r="E96" i="6"/>
  <c r="B96" i="6" s="1"/>
  <c r="E97" i="6"/>
  <c r="B97" i="6" s="1"/>
  <c r="E98" i="6"/>
  <c r="B98" i="6" s="1"/>
  <c r="E99" i="6"/>
  <c r="B99" i="6" s="1"/>
  <c r="E100" i="6"/>
  <c r="B100" i="6" s="1"/>
  <c r="E101" i="6"/>
  <c r="B101" i="6" s="1"/>
  <c r="E102" i="6"/>
  <c r="D102" i="6" s="1"/>
  <c r="E103" i="6"/>
  <c r="E104" i="6"/>
  <c r="E105" i="6"/>
  <c r="C105" i="6" s="1"/>
  <c r="E106" i="6"/>
  <c r="B106" i="6" s="1"/>
  <c r="E107" i="6"/>
  <c r="E108" i="6"/>
  <c r="B108" i="6" s="1"/>
  <c r="E109" i="6"/>
  <c r="E110" i="6"/>
  <c r="E111" i="6"/>
  <c r="E112" i="6"/>
  <c r="C112" i="6" s="1"/>
  <c r="E113" i="6"/>
  <c r="B113" i="6" s="1"/>
  <c r="E114" i="6"/>
  <c r="B114" i="6" s="1"/>
  <c r="E115" i="6"/>
  <c r="C115" i="6" s="1"/>
  <c r="E116" i="6"/>
  <c r="B116" i="6" s="1"/>
  <c r="E117" i="6"/>
  <c r="B117" i="6" s="1"/>
  <c r="E118" i="6"/>
  <c r="D118" i="6" s="1"/>
  <c r="E119" i="6"/>
  <c r="E120" i="6"/>
  <c r="E121" i="6"/>
  <c r="D121" i="6" s="1"/>
  <c r="E122" i="6"/>
  <c r="B122" i="6" s="1"/>
  <c r="E123" i="6"/>
  <c r="C123" i="6" s="1"/>
  <c r="E124" i="6"/>
  <c r="B124" i="6" s="1"/>
  <c r="E125" i="6"/>
  <c r="D125" i="6" s="1"/>
  <c r="E126" i="6"/>
  <c r="E127" i="6"/>
  <c r="E128" i="6"/>
  <c r="B128" i="6" s="1"/>
  <c r="E129" i="6"/>
  <c r="B129" i="6" s="1"/>
  <c r="E130" i="6"/>
  <c r="D130" i="6" s="1"/>
  <c r="E131" i="6"/>
  <c r="B131" i="6" s="1"/>
  <c r="E132" i="6"/>
  <c r="B132" i="6" s="1"/>
  <c r="E133" i="6"/>
  <c r="B133" i="6" s="1"/>
  <c r="E134" i="6"/>
  <c r="D134" i="6" s="1"/>
  <c r="E135" i="6"/>
  <c r="E136" i="6"/>
  <c r="C136" i="6" s="1"/>
  <c r="E137" i="6"/>
  <c r="B137" i="6" s="1"/>
  <c r="E138" i="6"/>
  <c r="B138" i="6" s="1"/>
  <c r="E139" i="6"/>
  <c r="C139" i="6" s="1"/>
  <c r="E140" i="6"/>
  <c r="D140" i="6" s="1"/>
  <c r="E141" i="6"/>
  <c r="E142" i="6"/>
  <c r="E143" i="6"/>
  <c r="C143" i="6" s="1"/>
  <c r="E144" i="6"/>
  <c r="B144" i="6" s="1"/>
  <c r="E145" i="6"/>
  <c r="D145" i="6" s="1"/>
  <c r="E146" i="6"/>
  <c r="B146" i="6" s="1"/>
  <c r="E147" i="6"/>
  <c r="B147" i="6" s="1"/>
  <c r="E148" i="6"/>
  <c r="E149" i="6"/>
  <c r="D149" i="6" s="1"/>
  <c r="E150" i="6"/>
  <c r="E151" i="6"/>
  <c r="B151" i="6" s="1"/>
  <c r="E152" i="6"/>
  <c r="E153" i="6"/>
  <c r="E154" i="6"/>
  <c r="B154" i="6" s="1"/>
  <c r="E155" i="6"/>
  <c r="B155" i="6" s="1"/>
  <c r="E156" i="6"/>
  <c r="E157" i="6"/>
  <c r="D157" i="6" s="1"/>
  <c r="E158" i="6"/>
  <c r="E159" i="6"/>
  <c r="E160" i="6"/>
  <c r="B160" i="6" s="1"/>
  <c r="E161" i="6"/>
  <c r="D161" i="6" s="1"/>
  <c r="E162" i="6"/>
  <c r="B162" i="6" s="1"/>
  <c r="E163" i="6"/>
  <c r="D163" i="6" s="1"/>
  <c r="E164" i="6"/>
  <c r="E165" i="6"/>
  <c r="D165" i="6" s="1"/>
  <c r="E166" i="6"/>
  <c r="B166" i="6" s="1"/>
  <c r="E167" i="6"/>
  <c r="E168" i="6"/>
  <c r="E169" i="6"/>
  <c r="B169" i="6" s="1"/>
  <c r="E170" i="6"/>
  <c r="B170" i="6" s="1"/>
  <c r="E171" i="6"/>
  <c r="C171" i="6" s="1"/>
  <c r="E172" i="6"/>
  <c r="E173" i="6"/>
  <c r="D173" i="6" s="1"/>
  <c r="E174" i="6"/>
  <c r="E175" i="6"/>
  <c r="E176" i="6"/>
  <c r="C176" i="6" s="1"/>
  <c r="E177" i="6"/>
  <c r="E178" i="6"/>
  <c r="D178" i="6" s="1"/>
  <c r="E179" i="6"/>
  <c r="C179" i="6" s="1"/>
  <c r="E180" i="6"/>
  <c r="E181" i="6"/>
  <c r="E182" i="6"/>
  <c r="E183" i="6"/>
  <c r="C183" i="6" s="1"/>
  <c r="E184" i="6"/>
  <c r="C184" i="6" s="1"/>
  <c r="E185" i="6"/>
  <c r="E186" i="6"/>
  <c r="C186" i="6" s="1"/>
  <c r="E187" i="6"/>
  <c r="B187" i="6" s="1"/>
  <c r="E188" i="6"/>
  <c r="E189" i="6"/>
  <c r="E190" i="6"/>
  <c r="E191" i="6"/>
  <c r="B191" i="6" s="1"/>
  <c r="E192" i="6"/>
  <c r="C192" i="6" s="1"/>
  <c r="E193" i="6"/>
  <c r="C193" i="6" s="1"/>
  <c r="E194" i="6"/>
  <c r="C194" i="6" s="1"/>
  <c r="E195" i="6"/>
  <c r="E196" i="6"/>
  <c r="D196" i="6" s="1"/>
  <c r="E197" i="6"/>
  <c r="B197" i="6" s="1"/>
  <c r="E198" i="6"/>
  <c r="E199" i="6"/>
  <c r="E200" i="6"/>
  <c r="C200" i="6" s="1"/>
  <c r="E201" i="6"/>
  <c r="C201" i="6" s="1"/>
  <c r="E202" i="6"/>
  <c r="C202" i="6" s="1"/>
  <c r="E203" i="6"/>
  <c r="B203" i="6" s="1"/>
  <c r="E204" i="6"/>
  <c r="E205" i="6"/>
  <c r="E206" i="6"/>
  <c r="C206" i="6" s="1"/>
  <c r="E207" i="6"/>
  <c r="B207" i="6" s="1"/>
  <c r="E208" i="6"/>
  <c r="E209" i="6"/>
  <c r="B209" i="6" s="1"/>
  <c r="E210" i="6"/>
  <c r="E211" i="6"/>
  <c r="D211" i="6" s="1"/>
  <c r="E212" i="6"/>
  <c r="D212" i="6" s="1"/>
  <c r="E213" i="6"/>
  <c r="E214" i="6"/>
  <c r="E215" i="6"/>
  <c r="E216" i="6"/>
  <c r="E217" i="6"/>
  <c r="C217" i="6" s="1"/>
  <c r="E218" i="6"/>
  <c r="B218" i="6" s="1"/>
  <c r="E219" i="6"/>
  <c r="B219" i="6" s="1"/>
  <c r="E220" i="6"/>
  <c r="E221" i="6"/>
  <c r="E222" i="6"/>
  <c r="C222" i="6" s="1"/>
  <c r="E223" i="6"/>
  <c r="E224" i="6"/>
  <c r="C224" i="6" s="1"/>
  <c r="E225" i="6"/>
  <c r="D225" i="6" s="1"/>
  <c r="E226" i="6"/>
  <c r="C226" i="6" s="1"/>
  <c r="E227" i="6"/>
  <c r="C227" i="6" s="1"/>
  <c r="E228" i="6"/>
  <c r="E229" i="6"/>
  <c r="E230" i="6"/>
  <c r="E231" i="6"/>
  <c r="D231" i="6" s="1"/>
  <c r="E232" i="6"/>
  <c r="E233" i="6"/>
  <c r="B233" i="6" s="1"/>
  <c r="E234" i="6"/>
  <c r="C234" i="6" s="1"/>
  <c r="E235" i="6"/>
  <c r="E236" i="6"/>
  <c r="D236" i="6" s="1"/>
  <c r="E237" i="6"/>
  <c r="E238" i="6"/>
  <c r="E239" i="6"/>
  <c r="E240" i="6"/>
  <c r="E241" i="6"/>
  <c r="B241" i="6" s="1"/>
  <c r="E242" i="6"/>
  <c r="E243" i="6"/>
  <c r="B243" i="6" s="1"/>
  <c r="E244" i="6"/>
  <c r="E245" i="6"/>
  <c r="B245" i="6" s="1"/>
  <c r="E246" i="6"/>
  <c r="E247" i="6"/>
  <c r="B247" i="6" s="1"/>
  <c r="E248" i="6"/>
  <c r="E249" i="6"/>
  <c r="C249" i="6" s="1"/>
  <c r="E250" i="6"/>
  <c r="C250" i="6" s="1"/>
  <c r="E251" i="6"/>
  <c r="E252" i="6"/>
  <c r="B252" i="6" s="1"/>
  <c r="E253" i="6"/>
  <c r="D253" i="6" s="1"/>
  <c r="E254" i="6"/>
  <c r="E255" i="6"/>
  <c r="E256" i="6"/>
  <c r="B256" i="6" s="1"/>
  <c r="E257" i="6"/>
  <c r="D257" i="6" s="1"/>
  <c r="E258" i="6"/>
  <c r="B258" i="6" s="1"/>
  <c r="E259" i="6"/>
  <c r="D259" i="6" s="1"/>
  <c r="E260" i="6"/>
  <c r="D260" i="6" s="1"/>
  <c r="E261" i="6"/>
  <c r="E262" i="6"/>
  <c r="E263" i="6"/>
  <c r="E264" i="6"/>
  <c r="B264" i="6" s="1"/>
  <c r="E265" i="6"/>
  <c r="D265" i="6" s="1"/>
  <c r="E266" i="6"/>
  <c r="C266" i="6" s="1"/>
  <c r="E267" i="6"/>
  <c r="D267" i="6" s="1"/>
  <c r="E268" i="6"/>
  <c r="B268" i="6" s="1"/>
  <c r="E269" i="6"/>
  <c r="E270" i="6"/>
  <c r="E271" i="6"/>
  <c r="D271" i="6" s="1"/>
  <c r="E272" i="6"/>
  <c r="E273" i="6"/>
  <c r="E274" i="6"/>
  <c r="E275" i="6"/>
  <c r="D275" i="6" s="1"/>
  <c r="E276" i="6"/>
  <c r="C276" i="6" s="1"/>
  <c r="E277" i="6"/>
  <c r="C277" i="6" s="1"/>
  <c r="E278" i="6"/>
  <c r="E279" i="6"/>
  <c r="E280" i="6"/>
  <c r="C280" i="6" s="1"/>
  <c r="E281" i="6"/>
  <c r="D281" i="6" s="1"/>
  <c r="E282" i="6"/>
  <c r="C282" i="6" s="1"/>
  <c r="E283" i="6"/>
  <c r="E284" i="6"/>
  <c r="E285" i="6"/>
  <c r="E286" i="6"/>
  <c r="D286" i="6" s="1"/>
  <c r="E287" i="6"/>
  <c r="D287" i="6" s="1"/>
  <c r="E288" i="6"/>
  <c r="B288" i="6" s="1"/>
  <c r="E289" i="6"/>
  <c r="D289" i="6" s="1"/>
  <c r="E290" i="6"/>
  <c r="E291" i="6"/>
  <c r="C291" i="6" s="1"/>
  <c r="E292" i="6"/>
  <c r="C292" i="6" s="1"/>
  <c r="E293" i="6"/>
  <c r="C293" i="6" s="1"/>
  <c r="E294" i="6"/>
  <c r="B294" i="6" s="1"/>
  <c r="E295" i="6"/>
  <c r="E296" i="6"/>
  <c r="C296" i="6" s="1"/>
  <c r="E297" i="6"/>
  <c r="D297" i="6" s="1"/>
  <c r="E298" i="6"/>
  <c r="C298" i="6" s="1"/>
  <c r="E299" i="6"/>
  <c r="E300" i="6"/>
  <c r="E301" i="6"/>
  <c r="E302" i="6"/>
  <c r="E303" i="6"/>
  <c r="D303" i="6" s="1"/>
  <c r="E304" i="6"/>
  <c r="E305" i="6"/>
  <c r="C305" i="6" s="1"/>
  <c r="E306" i="6"/>
  <c r="B306" i="6" s="1"/>
  <c r="E307" i="6"/>
  <c r="D307" i="6" s="1"/>
  <c r="E308" i="6"/>
  <c r="C308" i="6" s="1"/>
  <c r="E309" i="6"/>
  <c r="C309" i="6" s="1"/>
  <c r="E310" i="6"/>
  <c r="E311" i="6"/>
  <c r="E312" i="6"/>
  <c r="C312" i="6" s="1"/>
  <c r="E313" i="6"/>
  <c r="D313" i="6" s="1"/>
  <c r="E314" i="6"/>
  <c r="E315" i="6"/>
  <c r="C315" i="6" s="1"/>
  <c r="E316" i="6"/>
  <c r="B316" i="6" s="1"/>
  <c r="E317" i="6"/>
  <c r="E318" i="6"/>
  <c r="D318" i="6" s="1"/>
  <c r="E319" i="6"/>
  <c r="B319" i="6" s="1"/>
  <c r="E320" i="6"/>
  <c r="B320" i="6" s="1"/>
  <c r="E321" i="6"/>
  <c r="D321" i="6" s="1"/>
  <c r="E322" i="6"/>
  <c r="E323" i="6"/>
  <c r="D323" i="6" s="1"/>
  <c r="E324" i="6"/>
  <c r="D324" i="6" s="1"/>
  <c r="E325" i="6"/>
  <c r="C325" i="6" s="1"/>
  <c r="E326" i="6"/>
  <c r="B326" i="6" s="1"/>
  <c r="E327" i="6"/>
  <c r="E328" i="6"/>
  <c r="B328" i="6" s="1"/>
  <c r="E329" i="6"/>
  <c r="D329" i="6" s="1"/>
  <c r="E330" i="6"/>
  <c r="C330" i="6" s="1"/>
  <c r="E331" i="6"/>
  <c r="D331" i="6" s="1"/>
  <c r="E332" i="6"/>
  <c r="B332" i="6" s="1"/>
  <c r="E333" i="6"/>
  <c r="E334" i="6"/>
  <c r="E335" i="6"/>
  <c r="D335" i="6" s="1"/>
  <c r="E336" i="6"/>
  <c r="B336" i="6" s="1"/>
  <c r="E337" i="6"/>
  <c r="C337" i="6" s="1"/>
  <c r="E338" i="6"/>
  <c r="B338" i="6" s="1"/>
  <c r="E339" i="6"/>
  <c r="E340" i="6"/>
  <c r="B340" i="6" s="1"/>
  <c r="E341" i="6"/>
  <c r="E342" i="6"/>
  <c r="B342" i="6" s="1"/>
  <c r="E343" i="6"/>
  <c r="E344" i="6"/>
  <c r="B344" i="6" s="1"/>
  <c r="E345" i="6"/>
  <c r="D345" i="6" s="1"/>
  <c r="E346" i="6"/>
  <c r="C346" i="6" s="1"/>
  <c r="E347" i="6"/>
  <c r="D347" i="6" s="1"/>
  <c r="E348" i="6"/>
  <c r="B348" i="6" s="1"/>
  <c r="E349" i="6"/>
  <c r="B349" i="6" s="1"/>
  <c r="E350" i="6"/>
  <c r="D350" i="6" s="1"/>
  <c r="E351" i="6"/>
  <c r="D351" i="6" s="1"/>
  <c r="E352" i="6"/>
  <c r="B352" i="6" s="1"/>
  <c r="E353" i="6"/>
  <c r="E354" i="6"/>
  <c r="B354" i="6" s="1"/>
  <c r="E355" i="6"/>
  <c r="D355" i="6" s="1"/>
  <c r="E356" i="6"/>
  <c r="C356" i="6" s="1"/>
  <c r="E357" i="6"/>
  <c r="C357" i="6" s="1"/>
  <c r="E358" i="6"/>
  <c r="D358" i="6" s="1"/>
  <c r="E359" i="6"/>
  <c r="E360" i="6"/>
  <c r="C360" i="6" s="1"/>
  <c r="E361" i="6"/>
  <c r="D361" i="6" s="1"/>
  <c r="E362" i="6"/>
  <c r="B362" i="6" s="1"/>
  <c r="E363" i="6"/>
  <c r="E364" i="6"/>
  <c r="B364" i="6" s="1"/>
  <c r="E365" i="6"/>
  <c r="E366" i="6"/>
  <c r="D366" i="6" s="1"/>
  <c r="E367" i="6"/>
  <c r="D367" i="6" s="1"/>
  <c r="E368" i="6"/>
  <c r="B368" i="6" s="1"/>
  <c r="E369" i="6"/>
  <c r="D369" i="6" s="1"/>
  <c r="E370" i="6"/>
  <c r="B370" i="6" s="1"/>
  <c r="E371" i="6"/>
  <c r="D371" i="6" s="1"/>
  <c r="E372" i="6"/>
  <c r="D372" i="6" s="1"/>
  <c r="E373" i="6"/>
  <c r="C373" i="6" s="1"/>
  <c r="E374" i="6"/>
  <c r="D374" i="6" s="1"/>
  <c r="E375" i="6"/>
  <c r="E376" i="6"/>
  <c r="B376" i="6" s="1"/>
  <c r="E377" i="6"/>
  <c r="D377" i="6" s="1"/>
  <c r="E378" i="6"/>
  <c r="D378" i="6" s="1"/>
  <c r="E379" i="6"/>
  <c r="D379" i="6" s="1"/>
  <c r="E380" i="6"/>
  <c r="B380" i="6" s="1"/>
  <c r="E381" i="6"/>
  <c r="C381" i="6" s="1"/>
  <c r="E382" i="6"/>
  <c r="B382" i="6" s="1"/>
  <c r="E383" i="6"/>
  <c r="D383" i="6" s="1"/>
  <c r="E384" i="6"/>
  <c r="B384" i="6" s="1"/>
  <c r="E385" i="6"/>
  <c r="B385" i="6" s="1"/>
  <c r="E386" i="6"/>
  <c r="B386" i="6" s="1"/>
  <c r="E387" i="6"/>
  <c r="E388" i="6"/>
  <c r="B388" i="6" s="1"/>
  <c r="E389" i="6"/>
  <c r="C389" i="6" s="1"/>
  <c r="E390" i="6"/>
  <c r="B390" i="6" s="1"/>
  <c r="E391" i="6"/>
  <c r="D391" i="6" s="1"/>
  <c r="E392" i="6"/>
  <c r="B392" i="6" s="1"/>
  <c r="E393" i="6"/>
  <c r="B393" i="6" s="1"/>
  <c r="E394" i="6"/>
  <c r="B394" i="6" s="1"/>
  <c r="E395" i="6"/>
  <c r="C395" i="6" s="1"/>
  <c r="E396" i="6"/>
  <c r="B396" i="6" s="1"/>
  <c r="E397" i="6"/>
  <c r="C397" i="6" s="1"/>
  <c r="E398" i="6"/>
  <c r="B398" i="6" s="1"/>
  <c r="E399" i="6"/>
  <c r="E400" i="6"/>
  <c r="E401" i="6"/>
  <c r="C401" i="6" s="1"/>
  <c r="E402" i="6"/>
  <c r="B402" i="6" s="1"/>
  <c r="E403" i="6"/>
  <c r="C403" i="6" s="1"/>
  <c r="E404" i="6"/>
  <c r="B404" i="6" s="1"/>
  <c r="E405" i="6"/>
  <c r="C405" i="6" s="1"/>
  <c r="E406" i="6"/>
  <c r="B406" i="6" s="1"/>
  <c r="E407" i="6"/>
  <c r="D407" i="6" s="1"/>
  <c r="E408" i="6"/>
  <c r="B408" i="6" s="1"/>
  <c r="E409" i="6"/>
  <c r="C409" i="6" s="1"/>
  <c r="E410" i="6"/>
  <c r="B410" i="6" s="1"/>
  <c r="E411" i="6"/>
  <c r="C411" i="6" s="1"/>
  <c r="E412" i="6"/>
  <c r="B412" i="6" s="1"/>
  <c r="E413" i="6"/>
  <c r="C413" i="6" s="1"/>
  <c r="E414" i="6"/>
  <c r="B414" i="6" s="1"/>
  <c r="E415" i="6"/>
  <c r="C415" i="6" s="1"/>
  <c r="E416" i="6"/>
  <c r="B416" i="6" s="1"/>
  <c r="E417" i="6"/>
  <c r="C417" i="6" s="1"/>
  <c r="E418" i="6"/>
  <c r="B418" i="6" s="1"/>
  <c r="E419" i="6"/>
  <c r="C419" i="6" s="1"/>
  <c r="E420" i="6"/>
  <c r="C420" i="6" s="1"/>
  <c r="E421" i="6"/>
  <c r="C421" i="6" s="1"/>
  <c r="E422" i="6"/>
  <c r="B422" i="6" s="1"/>
  <c r="E423" i="6"/>
  <c r="C423" i="6" s="1"/>
  <c r="E424" i="6"/>
  <c r="B424" i="6" s="1"/>
  <c r="E425" i="6"/>
  <c r="C425" i="6" s="1"/>
  <c r="E426" i="6"/>
  <c r="B426" i="6" s="1"/>
  <c r="E427" i="6"/>
  <c r="C427" i="6" s="1"/>
  <c r="E428" i="6"/>
  <c r="E429" i="6"/>
  <c r="D429" i="6" s="1"/>
  <c r="E430" i="6"/>
  <c r="B430" i="6" s="1"/>
  <c r="E431" i="6"/>
  <c r="C431" i="6" s="1"/>
  <c r="E432" i="6"/>
  <c r="B432" i="6" s="1"/>
  <c r="E433" i="6"/>
  <c r="C433" i="6" s="1"/>
  <c r="E434" i="6"/>
  <c r="B434" i="6" s="1"/>
  <c r="E435" i="6"/>
  <c r="C435" i="6" s="1"/>
  <c r="E436" i="6"/>
  <c r="B436" i="6" s="1"/>
  <c r="E437" i="6"/>
  <c r="C437" i="6" s="1"/>
  <c r="E438" i="6"/>
  <c r="B438" i="6" s="1"/>
  <c r="E439" i="6"/>
  <c r="C439" i="6" s="1"/>
  <c r="E440" i="6"/>
  <c r="B440" i="6" s="1"/>
  <c r="E441" i="6"/>
  <c r="C441" i="6" s="1"/>
  <c r="E442" i="6"/>
  <c r="B442" i="6" s="1"/>
  <c r="E443" i="6"/>
  <c r="C443" i="6" s="1"/>
  <c r="E444" i="6"/>
  <c r="B444" i="6" s="1"/>
  <c r="E445" i="6"/>
  <c r="C445" i="6" s="1"/>
  <c r="E446" i="6"/>
  <c r="B446" i="6" s="1"/>
  <c r="E447" i="6"/>
  <c r="C447" i="6" s="1"/>
  <c r="E448" i="6"/>
  <c r="B448" i="6" s="1"/>
  <c r="E449" i="6"/>
  <c r="C449" i="6" s="1"/>
  <c r="E450" i="6"/>
  <c r="E451" i="6"/>
  <c r="C451" i="6" s="1"/>
  <c r="E452" i="6"/>
  <c r="D452" i="6" s="1"/>
  <c r="E453" i="6"/>
  <c r="C453" i="6" s="1"/>
  <c r="E454" i="6"/>
  <c r="B454" i="6" s="1"/>
  <c r="E455" i="6"/>
  <c r="C455" i="6" s="1"/>
  <c r="E456" i="6"/>
  <c r="C456" i="6" s="1"/>
  <c r="E457" i="6"/>
  <c r="C457" i="6" s="1"/>
  <c r="E458" i="6"/>
  <c r="B458" i="6" s="1"/>
  <c r="E459" i="6"/>
  <c r="C459" i="6" s="1"/>
  <c r="E460" i="6"/>
  <c r="B460" i="6" s="1"/>
  <c r="E461" i="6"/>
  <c r="C461" i="6" s="1"/>
  <c r="E462" i="6"/>
  <c r="C462" i="6" s="1"/>
  <c r="E463" i="6"/>
  <c r="C463" i="6" s="1"/>
  <c r="E464" i="6"/>
  <c r="B464" i="6" s="1"/>
  <c r="E465" i="6"/>
  <c r="C465" i="6" s="1"/>
  <c r="E466" i="6"/>
  <c r="C466" i="6" s="1"/>
  <c r="E467" i="6"/>
  <c r="C467" i="6" s="1"/>
  <c r="E468" i="6"/>
  <c r="B468" i="6" s="1"/>
  <c r="E469" i="6"/>
  <c r="C469" i="6" s="1"/>
  <c r="E470" i="6"/>
  <c r="C470" i="6" s="1"/>
  <c r="E471" i="6"/>
  <c r="C471" i="6" s="1"/>
  <c r="E472" i="6"/>
  <c r="B472" i="6" s="1"/>
  <c r="E473" i="6"/>
  <c r="C473" i="6" s="1"/>
  <c r="E474" i="6"/>
  <c r="B474" i="6" s="1"/>
  <c r="E475" i="6"/>
  <c r="C475" i="6" s="1"/>
  <c r="E476" i="6"/>
  <c r="B476" i="6" s="1"/>
  <c r="E477" i="6"/>
  <c r="C477" i="6" s="1"/>
  <c r="E478" i="6"/>
  <c r="D478" i="6" s="1"/>
  <c r="E479" i="6"/>
  <c r="C479" i="6" s="1"/>
  <c r="E480" i="6"/>
  <c r="D480" i="6" s="1"/>
  <c r="E481" i="6"/>
  <c r="C481" i="6" s="1"/>
  <c r="E482" i="6"/>
  <c r="B482" i="6" s="1"/>
  <c r="E483" i="6"/>
  <c r="C483" i="6" s="1"/>
  <c r="E484" i="6"/>
  <c r="B484" i="6" s="1"/>
  <c r="E485" i="6"/>
  <c r="E486" i="6"/>
  <c r="B486" i="6" s="1"/>
  <c r="E487" i="6"/>
  <c r="C487" i="6" s="1"/>
  <c r="E488" i="6"/>
  <c r="E489" i="6"/>
  <c r="E490" i="6"/>
  <c r="B490" i="6" s="1"/>
  <c r="E491" i="6"/>
  <c r="C491" i="6" s="1"/>
  <c r="E492" i="6"/>
  <c r="B492" i="6" s="1"/>
  <c r="E493" i="6"/>
  <c r="C493" i="6" s="1"/>
  <c r="E494" i="6"/>
  <c r="E495" i="6"/>
  <c r="C495" i="6" s="1"/>
  <c r="E496" i="6"/>
  <c r="E497" i="6"/>
  <c r="C497" i="6" s="1"/>
  <c r="E498" i="6"/>
  <c r="B498" i="6" s="1"/>
  <c r="E499" i="6"/>
  <c r="C499" i="6" s="1"/>
  <c r="E500" i="6"/>
  <c r="B500" i="6" s="1"/>
  <c r="E501" i="6"/>
  <c r="C501" i="6" s="1"/>
  <c r="E502" i="6"/>
  <c r="B502" i="6" s="1"/>
  <c r="E503" i="6"/>
  <c r="C503" i="6" s="1"/>
  <c r="E504" i="6"/>
  <c r="B504" i="6" s="1"/>
  <c r="E505" i="6"/>
  <c r="B505" i="6" s="1"/>
  <c r="E506" i="6"/>
  <c r="D506" i="6" s="1"/>
  <c r="E507" i="6"/>
  <c r="C507" i="6" s="1"/>
  <c r="E508" i="6"/>
  <c r="B508" i="6" s="1"/>
  <c r="E509" i="6"/>
  <c r="C509" i="6" s="1"/>
  <c r="E510" i="6"/>
  <c r="C510" i="6" s="1"/>
  <c r="E511" i="6"/>
  <c r="C511" i="6" s="1"/>
  <c r="E512" i="6"/>
  <c r="D512" i="6" s="1"/>
  <c r="E513" i="6"/>
  <c r="C513" i="6" s="1"/>
  <c r="E514" i="6"/>
  <c r="B514" i="6" s="1"/>
  <c r="E515" i="6"/>
  <c r="C515" i="6" s="1"/>
  <c r="E516" i="6"/>
  <c r="B516" i="6" s="1"/>
  <c r="E517" i="6"/>
  <c r="E518" i="6"/>
  <c r="B518" i="6" s="1"/>
  <c r="E519" i="6"/>
  <c r="C519" i="6" s="1"/>
  <c r="E520" i="6"/>
  <c r="B520" i="6" s="1"/>
  <c r="E521" i="6"/>
  <c r="C521" i="6" s="1"/>
  <c r="E522" i="6"/>
  <c r="B522" i="6" s="1"/>
  <c r="E523" i="6"/>
  <c r="C523" i="6" s="1"/>
  <c r="E524" i="6"/>
  <c r="B524" i="6" s="1"/>
  <c r="E525" i="6"/>
  <c r="C525" i="6" s="1"/>
  <c r="E526" i="6"/>
  <c r="E527" i="6"/>
  <c r="E528" i="6"/>
  <c r="D528" i="6" s="1"/>
  <c r="E529" i="6"/>
  <c r="C529" i="6" s="1"/>
  <c r="E530" i="6"/>
  <c r="C530" i="6" s="1"/>
  <c r="E531" i="6"/>
  <c r="C531" i="6" s="1"/>
  <c r="E532" i="6"/>
  <c r="B532" i="6" s="1"/>
  <c r="E533" i="6"/>
  <c r="C533" i="6" s="1"/>
  <c r="E534" i="6"/>
  <c r="C534" i="6" s="1"/>
  <c r="E535" i="6"/>
  <c r="E536" i="6"/>
  <c r="B536" i="6" s="1"/>
  <c r="E537" i="6"/>
  <c r="E538" i="6"/>
  <c r="B538" i="6" s="1"/>
  <c r="E539" i="6"/>
  <c r="C539" i="6" s="1"/>
  <c r="E540" i="6"/>
  <c r="B540" i="6" s="1"/>
  <c r="E541" i="6"/>
  <c r="C541" i="6" s="1"/>
  <c r="E542" i="6"/>
  <c r="C542" i="6" s="1"/>
  <c r="E543" i="6"/>
  <c r="B543" i="6" s="1"/>
  <c r="E544" i="6"/>
  <c r="D544" i="6" s="1"/>
  <c r="E545" i="6"/>
  <c r="C545" i="6" s="1"/>
  <c r="E546" i="6"/>
  <c r="E547" i="6"/>
  <c r="C547" i="6" s="1"/>
  <c r="E548" i="6"/>
  <c r="B548" i="6" s="1"/>
  <c r="E549" i="6"/>
  <c r="C549" i="6" s="1"/>
  <c r="E3" i="6"/>
  <c r="C3" i="6" s="1"/>
  <c r="E2" i="6"/>
  <c r="B2" i="6" s="1"/>
  <c r="C34" i="6" l="1"/>
  <c r="C155" i="6"/>
  <c r="B331" i="6"/>
  <c r="B123" i="6"/>
  <c r="C131" i="6"/>
  <c r="B395" i="6"/>
  <c r="B377" i="6"/>
  <c r="C211" i="6"/>
  <c r="B381" i="6"/>
  <c r="D155" i="6"/>
  <c r="B201" i="6"/>
  <c r="C391" i="6"/>
  <c r="D385" i="6"/>
  <c r="C351" i="6"/>
  <c r="B73" i="6"/>
  <c r="D50" i="6"/>
  <c r="D44" i="6"/>
  <c r="D411" i="6"/>
  <c r="B391" i="6"/>
  <c r="C385" i="6"/>
  <c r="B372" i="6"/>
  <c r="B351" i="6"/>
  <c r="B282" i="6"/>
  <c r="D105" i="6"/>
  <c r="C50" i="6"/>
  <c r="D147" i="6"/>
  <c r="B105" i="6"/>
  <c r="D76" i="6"/>
  <c r="B471" i="6"/>
  <c r="B401" i="6"/>
  <c r="C370" i="6"/>
  <c r="B280" i="6"/>
  <c r="C225" i="6"/>
  <c r="C137" i="6"/>
  <c r="C75" i="6"/>
  <c r="B202" i="6"/>
  <c r="D123" i="6"/>
  <c r="C80" i="6"/>
  <c r="B75" i="6"/>
  <c r="D384" i="6"/>
  <c r="B276" i="6"/>
  <c r="B217" i="6"/>
  <c r="C128" i="6"/>
  <c r="B480" i="6"/>
  <c r="C91" i="6"/>
  <c r="B466" i="6"/>
  <c r="D443" i="6"/>
  <c r="D437" i="6"/>
  <c r="D403" i="6"/>
  <c r="C338" i="6"/>
  <c r="B298" i="6"/>
  <c r="B267" i="6"/>
  <c r="C252" i="6"/>
  <c r="D209" i="6"/>
  <c r="B200" i="6"/>
  <c r="B179" i="6"/>
  <c r="D138" i="6"/>
  <c r="C132" i="6"/>
  <c r="D122" i="6"/>
  <c r="D74" i="6"/>
  <c r="C480" i="6"/>
  <c r="C404" i="6"/>
  <c r="D298" i="6"/>
  <c r="B231" i="6"/>
  <c r="D179" i="6"/>
  <c r="C384" i="6"/>
  <c r="B281" i="6"/>
  <c r="D203" i="6"/>
  <c r="D200" i="6"/>
  <c r="B437" i="6"/>
  <c r="C408" i="6"/>
  <c r="B403" i="6"/>
  <c r="C372" i="6"/>
  <c r="C122" i="6"/>
  <c r="C96" i="6"/>
  <c r="D53" i="6"/>
  <c r="D34" i="6"/>
  <c r="C2" i="6"/>
  <c r="D521" i="6"/>
  <c r="D381" i="6"/>
  <c r="B296" i="6"/>
  <c r="B289" i="6"/>
  <c r="D282" i="6"/>
  <c r="D201" i="6"/>
  <c r="C106" i="6"/>
  <c r="D57" i="6"/>
  <c r="B521" i="6"/>
  <c r="C440" i="6"/>
  <c r="D435" i="6"/>
  <c r="D401" i="6"/>
  <c r="D395" i="6"/>
  <c r="D376" i="6"/>
  <c r="B335" i="6"/>
  <c r="C306" i="6"/>
  <c r="C160" i="6"/>
  <c r="C100" i="6"/>
  <c r="D80" i="6"/>
  <c r="B57" i="6"/>
  <c r="B457" i="6"/>
  <c r="B421" i="6"/>
  <c r="D482" i="6"/>
  <c r="D479" i="6"/>
  <c r="D390" i="6"/>
  <c r="B383" i="6"/>
  <c r="D192" i="6"/>
  <c r="D186" i="6"/>
  <c r="B91" i="6"/>
  <c r="C59" i="6"/>
  <c r="C536" i="6"/>
  <c r="C482" i="6"/>
  <c r="B479" i="6"/>
  <c r="B371" i="6"/>
  <c r="D332" i="6"/>
  <c r="D328" i="6"/>
  <c r="C324" i="6"/>
  <c r="D264" i="6"/>
  <c r="B260" i="6"/>
  <c r="C233" i="6"/>
  <c r="B186" i="6"/>
  <c r="C161" i="6"/>
  <c r="C157" i="6"/>
  <c r="D154" i="6"/>
  <c r="B139" i="6"/>
  <c r="C99" i="6"/>
  <c r="D83" i="6"/>
  <c r="D32" i="6"/>
  <c r="C528" i="6"/>
  <c r="D510" i="6"/>
  <c r="D498" i="6"/>
  <c r="B487" i="6"/>
  <c r="D472" i="6"/>
  <c r="D436" i="6"/>
  <c r="C424" i="6"/>
  <c r="D396" i="6"/>
  <c r="B389" i="6"/>
  <c r="C378" i="6"/>
  <c r="B347" i="6"/>
  <c r="C332" i="6"/>
  <c r="C328" i="6"/>
  <c r="B324" i="6"/>
  <c r="B313" i="6"/>
  <c r="C264" i="6"/>
  <c r="D227" i="6"/>
  <c r="D224" i="6"/>
  <c r="D219" i="6"/>
  <c r="B176" i="6"/>
  <c r="D170" i="6"/>
  <c r="B161" i="6"/>
  <c r="B157" i="6"/>
  <c r="C154" i="6"/>
  <c r="D143" i="6"/>
  <c r="C121" i="6"/>
  <c r="C83" i="6"/>
  <c r="C64" i="6"/>
  <c r="B43" i="6"/>
  <c r="C32" i="6"/>
  <c r="B544" i="6"/>
  <c r="C520" i="6"/>
  <c r="B321" i="6"/>
  <c r="D536" i="6"/>
  <c r="D495" i="6"/>
  <c r="C371" i="6"/>
  <c r="C344" i="6"/>
  <c r="B225" i="6"/>
  <c r="B211" i="6"/>
  <c r="B171" i="6"/>
  <c r="C166" i="6"/>
  <c r="D144" i="6"/>
  <c r="C347" i="6"/>
  <c r="B287" i="6"/>
  <c r="D176" i="6"/>
  <c r="D124" i="6"/>
  <c r="D64" i="6"/>
  <c r="D43" i="6"/>
  <c r="D2" i="6"/>
  <c r="B528" i="6"/>
  <c r="B510" i="6"/>
  <c r="C498" i="6"/>
  <c r="C472" i="6"/>
  <c r="C436" i="6"/>
  <c r="C396" i="6"/>
  <c r="B378" i="6"/>
  <c r="B227" i="6"/>
  <c r="B224" i="6"/>
  <c r="C219" i="6"/>
  <c r="B143" i="6"/>
  <c r="B121" i="6"/>
  <c r="C383" i="6"/>
  <c r="D549" i="6"/>
  <c r="C379" i="6"/>
  <c r="B292" i="6"/>
  <c r="C287" i="6"/>
  <c r="C260" i="6"/>
  <c r="B495" i="6"/>
  <c r="B297" i="6"/>
  <c r="C335" i="6"/>
  <c r="C331" i="6"/>
  <c r="C258" i="6"/>
  <c r="C231" i="6"/>
  <c r="B194" i="6"/>
  <c r="B184" i="6"/>
  <c r="C169" i="6"/>
  <c r="D160" i="6"/>
  <c r="D132" i="6"/>
  <c r="D92" i="6"/>
  <c r="C74" i="6"/>
  <c r="C544" i="6"/>
  <c r="D520" i="6"/>
  <c r="D501" i="6"/>
  <c r="D457" i="6"/>
  <c r="D427" i="6"/>
  <c r="D421" i="6"/>
  <c r="C355" i="6"/>
  <c r="B345" i="6"/>
  <c r="C321" i="6"/>
  <c r="B250" i="6"/>
  <c r="B222" i="6"/>
  <c r="D217" i="6"/>
  <c r="D193" i="6"/>
  <c r="C162" i="6"/>
  <c r="B145" i="6"/>
  <c r="D96" i="6"/>
  <c r="C73" i="6"/>
  <c r="C208" i="6"/>
  <c r="B208" i="6"/>
  <c r="D208" i="6"/>
  <c r="B82" i="6"/>
  <c r="D82" i="6"/>
  <c r="D462" i="6"/>
  <c r="B387" i="6"/>
  <c r="D387" i="6"/>
  <c r="B361" i="6"/>
  <c r="D330" i="6"/>
  <c r="D299" i="6"/>
  <c r="B299" i="6"/>
  <c r="C299" i="6"/>
  <c r="B290" i="6"/>
  <c r="C290" i="6"/>
  <c r="C271" i="6"/>
  <c r="D266" i="6"/>
  <c r="D251" i="6"/>
  <c r="C251" i="6"/>
  <c r="D247" i="6"/>
  <c r="D243" i="6"/>
  <c r="C232" i="6"/>
  <c r="B232" i="6"/>
  <c r="D232" i="6"/>
  <c r="C216" i="6"/>
  <c r="B216" i="6"/>
  <c r="B195" i="6"/>
  <c r="D195" i="6"/>
  <c r="B177" i="6"/>
  <c r="C177" i="6"/>
  <c r="D177" i="6"/>
  <c r="B153" i="6"/>
  <c r="D153" i="6"/>
  <c r="C82" i="6"/>
  <c r="D530" i="6"/>
  <c r="C526" i="6"/>
  <c r="B526" i="6"/>
  <c r="D526" i="6"/>
  <c r="B511" i="6"/>
  <c r="C505" i="6"/>
  <c r="D505" i="6"/>
  <c r="B462" i="6"/>
  <c r="B456" i="6"/>
  <c r="D456" i="6"/>
  <c r="B450" i="6"/>
  <c r="C450" i="6"/>
  <c r="D450" i="6"/>
  <c r="D444" i="6"/>
  <c r="D412" i="6"/>
  <c r="C407" i="6"/>
  <c r="B407" i="6"/>
  <c r="C387" i="6"/>
  <c r="B360" i="6"/>
  <c r="D360" i="6"/>
  <c r="B346" i="6"/>
  <c r="D346" i="6"/>
  <c r="D337" i="6"/>
  <c r="B337" i="6"/>
  <c r="B330" i="6"/>
  <c r="D315" i="6"/>
  <c r="B315" i="6"/>
  <c r="D305" i="6"/>
  <c r="B305" i="6"/>
  <c r="B271" i="6"/>
  <c r="B266" i="6"/>
  <c r="B251" i="6"/>
  <c r="C247" i="6"/>
  <c r="C243" i="6"/>
  <c r="D216" i="6"/>
  <c r="D202" i="6"/>
  <c r="C195" i="6"/>
  <c r="D171" i="6"/>
  <c r="D162" i="6"/>
  <c r="C153" i="6"/>
  <c r="D139" i="6"/>
  <c r="D108" i="6"/>
  <c r="B35" i="6"/>
  <c r="C35" i="6"/>
  <c r="C537" i="6"/>
  <c r="B537" i="6"/>
  <c r="D537" i="6"/>
  <c r="D496" i="6"/>
  <c r="B496" i="6"/>
  <c r="C496" i="6"/>
  <c r="C429" i="6"/>
  <c r="B429" i="6"/>
  <c r="B546" i="6"/>
  <c r="D546" i="6"/>
  <c r="B530" i="6"/>
  <c r="C489" i="6"/>
  <c r="B489" i="6"/>
  <c r="C444" i="6"/>
  <c r="B428" i="6"/>
  <c r="C428" i="6"/>
  <c r="D428" i="6"/>
  <c r="B284" i="6"/>
  <c r="C284" i="6"/>
  <c r="B246" i="6"/>
  <c r="C246" i="6"/>
  <c r="D246" i="6"/>
  <c r="D199" i="6"/>
  <c r="C199" i="6"/>
  <c r="B107" i="6"/>
  <c r="D107" i="6"/>
  <c r="B67" i="6"/>
  <c r="C67" i="6"/>
  <c r="D489" i="6"/>
  <c r="B314" i="6"/>
  <c r="C314" i="6"/>
  <c r="D314" i="6"/>
  <c r="B199" i="6"/>
  <c r="C494" i="6"/>
  <c r="D494" i="6"/>
  <c r="B488" i="6"/>
  <c r="C488" i="6"/>
  <c r="D488" i="6"/>
  <c r="D464" i="6"/>
  <c r="C464" i="6"/>
  <c r="C448" i="6"/>
  <c r="C416" i="6"/>
  <c r="B397" i="6"/>
  <c r="C393" i="6"/>
  <c r="D393" i="6"/>
  <c r="C369" i="6"/>
  <c r="C354" i="6"/>
  <c r="D340" i="6"/>
  <c r="D319" i="6"/>
  <c r="C319" i="6"/>
  <c r="D308" i="6"/>
  <c r="D283" i="6"/>
  <c r="B283" i="6"/>
  <c r="C283" i="6"/>
  <c r="B274" i="6"/>
  <c r="C274" i="6"/>
  <c r="D249" i="6"/>
  <c r="B249" i="6"/>
  <c r="D245" i="6"/>
  <c r="D241" i="6"/>
  <c r="C165" i="6"/>
  <c r="B165" i="6"/>
  <c r="C146" i="6"/>
  <c r="D98" i="6"/>
  <c r="B90" i="6"/>
  <c r="C90" i="6"/>
  <c r="C517" i="6"/>
  <c r="D517" i="6"/>
  <c r="B400" i="6"/>
  <c r="C400" i="6"/>
  <c r="B356" i="6"/>
  <c r="D356" i="6"/>
  <c r="B300" i="6"/>
  <c r="C300" i="6"/>
  <c r="C543" i="6"/>
  <c r="D543" i="6"/>
  <c r="C485" i="6"/>
  <c r="D485" i="6"/>
  <c r="D255" i="6"/>
  <c r="B255" i="6"/>
  <c r="B242" i="6"/>
  <c r="C242" i="6"/>
  <c r="D242" i="6"/>
  <c r="D215" i="6"/>
  <c r="B215" i="6"/>
  <c r="C215" i="6"/>
  <c r="B185" i="6"/>
  <c r="D185" i="6"/>
  <c r="B85" i="6"/>
  <c r="D85" i="6"/>
  <c r="B42" i="6"/>
  <c r="C42" i="6"/>
  <c r="D42" i="6"/>
  <c r="D514" i="6"/>
  <c r="C255" i="6"/>
  <c r="B226" i="6"/>
  <c r="C218" i="6"/>
  <c r="D218" i="6"/>
  <c r="B206" i="6"/>
  <c r="C185" i="6"/>
  <c r="D146" i="6"/>
  <c r="B130" i="6"/>
  <c r="C130" i="6"/>
  <c r="C107" i="6"/>
  <c r="B519" i="6"/>
  <c r="B369" i="6"/>
  <c r="D363" i="6"/>
  <c r="B363" i="6"/>
  <c r="C363" i="6"/>
  <c r="D353" i="6"/>
  <c r="C353" i="6"/>
  <c r="C340" i="6"/>
  <c r="B308" i="6"/>
  <c r="D273" i="6"/>
  <c r="B273" i="6"/>
  <c r="C273" i="6"/>
  <c r="C245" i="6"/>
  <c r="C241" i="6"/>
  <c r="C174" i="6"/>
  <c r="B174" i="6"/>
  <c r="B141" i="6"/>
  <c r="C141" i="6"/>
  <c r="D141" i="6"/>
  <c r="D133" i="6"/>
  <c r="C116" i="6"/>
  <c r="C98" i="6"/>
  <c r="D90" i="6"/>
  <c r="C527" i="6"/>
  <c r="B527" i="6"/>
  <c r="B322" i="6"/>
  <c r="C322" i="6"/>
  <c r="D527" i="6"/>
  <c r="D511" i="6"/>
  <c r="C399" i="6"/>
  <c r="B399" i="6"/>
  <c r="D399" i="6"/>
  <c r="C412" i="6"/>
  <c r="D159" i="6"/>
  <c r="C159" i="6"/>
  <c r="C546" i="6"/>
  <c r="C535" i="6"/>
  <c r="B535" i="6"/>
  <c r="D397" i="6"/>
  <c r="D284" i="6"/>
  <c r="C190" i="6"/>
  <c r="B190" i="6"/>
  <c r="B159" i="6"/>
  <c r="B112" i="6"/>
  <c r="D112" i="6"/>
  <c r="D67" i="6"/>
  <c r="B52" i="6"/>
  <c r="C52" i="6"/>
  <c r="D52" i="6"/>
  <c r="C514" i="6"/>
  <c r="B503" i="6"/>
  <c r="B494" i="6"/>
  <c r="D473" i="6"/>
  <c r="C478" i="6"/>
  <c r="B478" i="6"/>
  <c r="B473" i="6"/>
  <c r="D469" i="6"/>
  <c r="D453" i="6"/>
  <c r="B420" i="6"/>
  <c r="D420" i="6"/>
  <c r="D404" i="6"/>
  <c r="B379" i="6"/>
  <c r="C376" i="6"/>
  <c r="B353" i="6"/>
  <c r="D344" i="6"/>
  <c r="D339" i="6"/>
  <c r="B339" i="6"/>
  <c r="C339" i="6"/>
  <c r="B312" i="6"/>
  <c r="D312" i="6"/>
  <c r="D291" i="6"/>
  <c r="B291" i="6"/>
  <c r="B248" i="6"/>
  <c r="C248" i="6"/>
  <c r="D248" i="6"/>
  <c r="B244" i="6"/>
  <c r="C244" i="6"/>
  <c r="D244" i="6"/>
  <c r="C240" i="6"/>
  <c r="B240" i="6"/>
  <c r="D240" i="6"/>
  <c r="D233" i="6"/>
  <c r="C209" i="6"/>
  <c r="B193" i="6"/>
  <c r="D183" i="6"/>
  <c r="B183" i="6"/>
  <c r="D169" i="6"/>
  <c r="B164" i="6"/>
  <c r="C164" i="6"/>
  <c r="D137" i="6"/>
  <c r="B115" i="6"/>
  <c r="D115" i="6"/>
  <c r="D101" i="6"/>
  <c r="B89" i="6"/>
  <c r="C89" i="6"/>
  <c r="D89" i="6"/>
  <c r="D59" i="6"/>
  <c r="D66" i="6"/>
  <c r="D58" i="6"/>
  <c r="D51" i="6"/>
  <c r="D48" i="6"/>
  <c r="D41" i="6"/>
  <c r="D37" i="6"/>
  <c r="D542" i="6"/>
  <c r="D533" i="6"/>
  <c r="C512" i="6"/>
  <c r="D504" i="6"/>
  <c r="D466" i="6"/>
  <c r="D463" i="6"/>
  <c r="B455" i="6"/>
  <c r="D445" i="6"/>
  <c r="C432" i="6"/>
  <c r="D419" i="6"/>
  <c r="D413" i="6"/>
  <c r="D405" i="6"/>
  <c r="C392" i="6"/>
  <c r="D389" i="6"/>
  <c r="C367" i="6"/>
  <c r="C348" i="6"/>
  <c r="B329" i="6"/>
  <c r="B307" i="6"/>
  <c r="C303" i="6"/>
  <c r="D296" i="6"/>
  <c r="D292" i="6"/>
  <c r="D280" i="6"/>
  <c r="D276" i="6"/>
  <c r="B265" i="6"/>
  <c r="C257" i="6"/>
  <c r="C253" i="6"/>
  <c r="D250" i="6"/>
  <c r="D234" i="6"/>
  <c r="D114" i="6"/>
  <c r="D99" i="6"/>
  <c r="C66" i="6"/>
  <c r="C58" i="6"/>
  <c r="C51" i="6"/>
  <c r="C48" i="6"/>
  <c r="C41" i="6"/>
  <c r="B542" i="6"/>
  <c r="B512" i="6"/>
  <c r="C504" i="6"/>
  <c r="B463" i="6"/>
  <c r="B445" i="6"/>
  <c r="B413" i="6"/>
  <c r="B405" i="6"/>
  <c r="B367" i="6"/>
  <c r="B303" i="6"/>
  <c r="C289" i="6"/>
  <c r="C267" i="6"/>
  <c r="B257" i="6"/>
  <c r="B253" i="6"/>
  <c r="B234" i="6"/>
  <c r="C203" i="6"/>
  <c r="D194" i="6"/>
  <c r="B192" i="6"/>
  <c r="D184" i="6"/>
  <c r="C170" i="6"/>
  <c r="D166" i="6"/>
  <c r="C147" i="6"/>
  <c r="C144" i="6"/>
  <c r="C138" i="6"/>
  <c r="D131" i="6"/>
  <c r="D128" i="6"/>
  <c r="D117" i="6"/>
  <c r="C114" i="6"/>
  <c r="D106" i="6"/>
  <c r="D69" i="6"/>
  <c r="D60" i="6"/>
  <c r="D36" i="6"/>
  <c r="D375" i="6"/>
  <c r="B375" i="6"/>
  <c r="C375" i="6"/>
  <c r="B270" i="6"/>
  <c r="C270" i="6"/>
  <c r="C17" i="6"/>
  <c r="B17" i="6"/>
  <c r="D17" i="6"/>
  <c r="D523" i="6"/>
  <c r="D500" i="6"/>
  <c r="D491" i="6"/>
  <c r="D418" i="6"/>
  <c r="D410" i="6"/>
  <c r="D402" i="6"/>
  <c r="D394" i="6"/>
  <c r="D380" i="6"/>
  <c r="D365" i="6"/>
  <c r="C365" i="6"/>
  <c r="D341" i="6"/>
  <c r="B341" i="6"/>
  <c r="C323" i="6"/>
  <c r="D316" i="6"/>
  <c r="C310" i="6"/>
  <c r="D310" i="6"/>
  <c r="C304" i="6"/>
  <c r="D304" i="6"/>
  <c r="D295" i="6"/>
  <c r="B295" i="6"/>
  <c r="C295" i="6"/>
  <c r="D285" i="6"/>
  <c r="B285" i="6"/>
  <c r="C285" i="6"/>
  <c r="D270" i="6"/>
  <c r="B254" i="6"/>
  <c r="C254" i="6"/>
  <c r="B237" i="6"/>
  <c r="C237" i="6"/>
  <c r="D237" i="6"/>
  <c r="C210" i="6"/>
  <c r="B210" i="6"/>
  <c r="D210" i="6"/>
  <c r="D187" i="6"/>
  <c r="C181" i="6"/>
  <c r="D181" i="6"/>
  <c r="B93" i="6"/>
  <c r="C93" i="6"/>
  <c r="C87" i="6"/>
  <c r="D87" i="6"/>
  <c r="B87" i="6"/>
  <c r="B16" i="6"/>
  <c r="C16" i="6"/>
  <c r="D16" i="6"/>
  <c r="C9" i="6"/>
  <c r="B9" i="6"/>
  <c r="D9" i="6"/>
  <c r="C548" i="6"/>
  <c r="D541" i="6"/>
  <c r="B539" i="6"/>
  <c r="D534" i="6"/>
  <c r="C532" i="6"/>
  <c r="D525" i="6"/>
  <c r="B523" i="6"/>
  <c r="D518" i="6"/>
  <c r="C516" i="6"/>
  <c r="D509" i="6"/>
  <c r="B507" i="6"/>
  <c r="D502" i="6"/>
  <c r="C500" i="6"/>
  <c r="D493" i="6"/>
  <c r="B491" i="6"/>
  <c r="D486" i="6"/>
  <c r="C484" i="6"/>
  <c r="D477" i="6"/>
  <c r="B475" i="6"/>
  <c r="D470" i="6"/>
  <c r="C468" i="6"/>
  <c r="D461" i="6"/>
  <c r="B459" i="6"/>
  <c r="D454" i="6"/>
  <c r="C452" i="6"/>
  <c r="D447" i="6"/>
  <c r="C442" i="6"/>
  <c r="D439" i="6"/>
  <c r="C434" i="6"/>
  <c r="D431" i="6"/>
  <c r="C426" i="6"/>
  <c r="D423" i="6"/>
  <c r="C418" i="6"/>
  <c r="D415" i="6"/>
  <c r="C410" i="6"/>
  <c r="C402" i="6"/>
  <c r="C394" i="6"/>
  <c r="D382" i="6"/>
  <c r="C380" i="6"/>
  <c r="C374" i="6"/>
  <c r="C368" i="6"/>
  <c r="D368" i="6"/>
  <c r="B365" i="6"/>
  <c r="D362" i="6"/>
  <c r="B350" i="6"/>
  <c r="C350" i="6"/>
  <c r="C341" i="6"/>
  <c r="D325" i="6"/>
  <c r="B325" i="6"/>
  <c r="B323" i="6"/>
  <c r="C316" i="6"/>
  <c r="B310" i="6"/>
  <c r="C307" i="6"/>
  <c r="B304" i="6"/>
  <c r="D300" i="6"/>
  <c r="C294" i="6"/>
  <c r="D294" i="6"/>
  <c r="C288" i="6"/>
  <c r="D288" i="6"/>
  <c r="D279" i="6"/>
  <c r="B279" i="6"/>
  <c r="C279" i="6"/>
  <c r="D269" i="6"/>
  <c r="B269" i="6"/>
  <c r="C269" i="6"/>
  <c r="D254" i="6"/>
  <c r="C213" i="6"/>
  <c r="D213" i="6"/>
  <c r="B213" i="6"/>
  <c r="C196" i="6"/>
  <c r="B196" i="6"/>
  <c r="C191" i="6"/>
  <c r="D191" i="6"/>
  <c r="C187" i="6"/>
  <c r="B181" i="6"/>
  <c r="B168" i="6"/>
  <c r="C168" i="6"/>
  <c r="D168" i="6"/>
  <c r="D100" i="6"/>
  <c r="C97" i="6"/>
  <c r="D97" i="6"/>
  <c r="D93" i="6"/>
  <c r="C49" i="6"/>
  <c r="D49" i="6"/>
  <c r="C23" i="6"/>
  <c r="B23" i="6"/>
  <c r="D23" i="6"/>
  <c r="D301" i="6"/>
  <c r="B301" i="6"/>
  <c r="C301" i="6"/>
  <c r="C178" i="6"/>
  <c r="B178" i="6"/>
  <c r="B120" i="6"/>
  <c r="C120" i="6"/>
  <c r="D120" i="6"/>
  <c r="D548" i="6"/>
  <c r="D539" i="6"/>
  <c r="D516" i="6"/>
  <c r="D507" i="6"/>
  <c r="D484" i="6"/>
  <c r="D475" i="6"/>
  <c r="D442" i="6"/>
  <c r="C518" i="6"/>
  <c r="B493" i="6"/>
  <c r="C486" i="6"/>
  <c r="B461" i="6"/>
  <c r="B439" i="6"/>
  <c r="B431" i="6"/>
  <c r="C362" i="6"/>
  <c r="C230" i="6"/>
  <c r="B230" i="6"/>
  <c r="D230" i="6"/>
  <c r="B104" i="6"/>
  <c r="C104" i="6"/>
  <c r="D104" i="6"/>
  <c r="D545" i="6"/>
  <c r="D538" i="6"/>
  <c r="D522" i="6"/>
  <c r="D481" i="6"/>
  <c r="D474" i="6"/>
  <c r="B470" i="6"/>
  <c r="D449" i="6"/>
  <c r="D425" i="6"/>
  <c r="D386" i="6"/>
  <c r="D364" i="6"/>
  <c r="B334" i="6"/>
  <c r="C334" i="6"/>
  <c r="C262" i="6"/>
  <c r="D262" i="6"/>
  <c r="B235" i="6"/>
  <c r="C235" i="6"/>
  <c r="C135" i="6"/>
  <c r="D135" i="6"/>
  <c r="B135" i="6"/>
  <c r="B62" i="6"/>
  <c r="C62" i="6"/>
  <c r="D62" i="6"/>
  <c r="C55" i="6"/>
  <c r="D55" i="6"/>
  <c r="B55" i="6"/>
  <c r="C13" i="6"/>
  <c r="B13" i="6"/>
  <c r="D13" i="6"/>
  <c r="D547" i="6"/>
  <c r="B545" i="6"/>
  <c r="D540" i="6"/>
  <c r="C538" i="6"/>
  <c r="D531" i="6"/>
  <c r="B529" i="6"/>
  <c r="D524" i="6"/>
  <c r="C522" i="6"/>
  <c r="D515" i="6"/>
  <c r="B513" i="6"/>
  <c r="D508" i="6"/>
  <c r="C506" i="6"/>
  <c r="D499" i="6"/>
  <c r="B497" i="6"/>
  <c r="D492" i="6"/>
  <c r="C490" i="6"/>
  <c r="D483" i="6"/>
  <c r="B481" i="6"/>
  <c r="D476" i="6"/>
  <c r="C474" i="6"/>
  <c r="D467" i="6"/>
  <c r="B465" i="6"/>
  <c r="D460" i="6"/>
  <c r="C458" i="6"/>
  <c r="D451" i="6"/>
  <c r="B449" i="6"/>
  <c r="D446" i="6"/>
  <c r="B441" i="6"/>
  <c r="D438" i="6"/>
  <c r="B433" i="6"/>
  <c r="D430" i="6"/>
  <c r="B425" i="6"/>
  <c r="D422" i="6"/>
  <c r="B417" i="6"/>
  <c r="D414" i="6"/>
  <c r="B409" i="6"/>
  <c r="D406" i="6"/>
  <c r="D398" i="6"/>
  <c r="D388" i="6"/>
  <c r="C386" i="6"/>
  <c r="C364" i="6"/>
  <c r="C358" i="6"/>
  <c r="C352" i="6"/>
  <c r="D352" i="6"/>
  <c r="D334" i="6"/>
  <c r="B318" i="6"/>
  <c r="C318" i="6"/>
  <c r="D277" i="6"/>
  <c r="B277" i="6"/>
  <c r="B275" i="6"/>
  <c r="C268" i="6"/>
  <c r="B262" i="6"/>
  <c r="C259" i="6"/>
  <c r="D235" i="6"/>
  <c r="C228" i="6"/>
  <c r="B228" i="6"/>
  <c r="D228" i="6"/>
  <c r="B61" i="6"/>
  <c r="C61" i="6"/>
  <c r="D61" i="6"/>
  <c r="B28" i="6"/>
  <c r="C28" i="6"/>
  <c r="D28" i="6"/>
  <c r="C326" i="6"/>
  <c r="D326" i="6"/>
  <c r="D311" i="6"/>
  <c r="B311" i="6"/>
  <c r="C311" i="6"/>
  <c r="C182" i="6"/>
  <c r="B182" i="6"/>
  <c r="D182" i="6"/>
  <c r="B68" i="6"/>
  <c r="C68" i="6"/>
  <c r="D68" i="6"/>
  <c r="D532" i="6"/>
  <c r="D468" i="6"/>
  <c r="D459" i="6"/>
  <c r="D434" i="6"/>
  <c r="D426" i="6"/>
  <c r="B525" i="6"/>
  <c r="C502" i="6"/>
  <c r="B477" i="6"/>
  <c r="C454" i="6"/>
  <c r="B452" i="6"/>
  <c r="B415" i="6"/>
  <c r="D359" i="6"/>
  <c r="B359" i="6"/>
  <c r="C359" i="6"/>
  <c r="C278" i="6"/>
  <c r="D278" i="6"/>
  <c r="C272" i="6"/>
  <c r="D272" i="6"/>
  <c r="C223" i="6"/>
  <c r="D223" i="6"/>
  <c r="B223" i="6"/>
  <c r="B56" i="6"/>
  <c r="C56" i="6"/>
  <c r="D56" i="6"/>
  <c r="B534" i="6"/>
  <c r="D513" i="6"/>
  <c r="D490" i="6"/>
  <c r="D465" i="6"/>
  <c r="D441" i="6"/>
  <c r="D417" i="6"/>
  <c r="D293" i="6"/>
  <c r="B293" i="6"/>
  <c r="B278" i="6"/>
  <c r="C275" i="6"/>
  <c r="B272" i="6"/>
  <c r="D268" i="6"/>
  <c r="C256" i="6"/>
  <c r="D256" i="6"/>
  <c r="B152" i="6"/>
  <c r="D152" i="6"/>
  <c r="C152" i="6"/>
  <c r="B77" i="6"/>
  <c r="C77" i="6"/>
  <c r="D77" i="6"/>
  <c r="C540" i="6"/>
  <c r="C524" i="6"/>
  <c r="C508" i="6"/>
  <c r="B506" i="6"/>
  <c r="B499" i="6"/>
  <c r="C476" i="6"/>
  <c r="B467" i="6"/>
  <c r="C446" i="6"/>
  <c r="C438" i="6"/>
  <c r="C430" i="6"/>
  <c r="C422" i="6"/>
  <c r="C414" i="6"/>
  <c r="C406" i="6"/>
  <c r="C398" i="6"/>
  <c r="C388" i="6"/>
  <c r="B358" i="6"/>
  <c r="D343" i="6"/>
  <c r="B343" i="6"/>
  <c r="C343" i="6"/>
  <c r="D333" i="6"/>
  <c r="B333" i="6"/>
  <c r="C333" i="6"/>
  <c r="B302" i="6"/>
  <c r="C302" i="6"/>
  <c r="D261" i="6"/>
  <c r="B261" i="6"/>
  <c r="B259" i="6"/>
  <c r="C239" i="6"/>
  <c r="D239" i="6"/>
  <c r="B221" i="6"/>
  <c r="C221" i="6"/>
  <c r="C204" i="6"/>
  <c r="B204" i="6"/>
  <c r="D204" i="6"/>
  <c r="B189" i="6"/>
  <c r="C189" i="6"/>
  <c r="D189" i="6"/>
  <c r="B172" i="6"/>
  <c r="C172" i="6"/>
  <c r="D172" i="6"/>
  <c r="B84" i="6"/>
  <c r="C84" i="6"/>
  <c r="D84" i="6"/>
  <c r="C33" i="6"/>
  <c r="D33" i="6"/>
  <c r="B33" i="6"/>
  <c r="C320" i="6"/>
  <c r="D320" i="6"/>
  <c r="B126" i="6"/>
  <c r="C126" i="6"/>
  <c r="D126" i="6"/>
  <c r="B541" i="6"/>
  <c r="B509" i="6"/>
  <c r="B447" i="6"/>
  <c r="B423" i="6"/>
  <c r="C382" i="6"/>
  <c r="B374" i="6"/>
  <c r="D309" i="6"/>
  <c r="B309" i="6"/>
  <c r="D263" i="6"/>
  <c r="B263" i="6"/>
  <c r="C263" i="6"/>
  <c r="C71" i="6"/>
  <c r="D71" i="6"/>
  <c r="B71" i="6"/>
  <c r="D529" i="6"/>
  <c r="D497" i="6"/>
  <c r="D458" i="6"/>
  <c r="D433" i="6"/>
  <c r="D409" i="6"/>
  <c r="D373" i="6"/>
  <c r="B373" i="6"/>
  <c r="D349" i="6"/>
  <c r="C349" i="6"/>
  <c r="C229" i="6"/>
  <c r="B229" i="6"/>
  <c r="D229" i="6"/>
  <c r="B110" i="6"/>
  <c r="C110" i="6"/>
  <c r="D110" i="6"/>
  <c r="B547" i="6"/>
  <c r="B531" i="6"/>
  <c r="B515" i="6"/>
  <c r="C492" i="6"/>
  <c r="B483" i="6"/>
  <c r="C460" i="6"/>
  <c r="B451" i="6"/>
  <c r="B549" i="6"/>
  <c r="D535" i="6"/>
  <c r="B533" i="6"/>
  <c r="D519" i="6"/>
  <c r="B517" i="6"/>
  <c r="D503" i="6"/>
  <c r="B501" i="6"/>
  <c r="D487" i="6"/>
  <c r="B485" i="6"/>
  <c r="D471" i="6"/>
  <c r="B469" i="6"/>
  <c r="D455" i="6"/>
  <c r="B453" i="6"/>
  <c r="D448" i="6"/>
  <c r="B443" i="6"/>
  <c r="D440" i="6"/>
  <c r="B435" i="6"/>
  <c r="D432" i="6"/>
  <c r="B427" i="6"/>
  <c r="D424" i="6"/>
  <c r="B419" i="6"/>
  <c r="D416" i="6"/>
  <c r="B411" i="6"/>
  <c r="D408" i="6"/>
  <c r="D400" i="6"/>
  <c r="D392" i="6"/>
  <c r="C390" i="6"/>
  <c r="B366" i="6"/>
  <c r="C366" i="6"/>
  <c r="D357" i="6"/>
  <c r="B357" i="6"/>
  <c r="B355" i="6"/>
  <c r="D348" i="6"/>
  <c r="C342" i="6"/>
  <c r="D342" i="6"/>
  <c r="C336" i="6"/>
  <c r="D336" i="6"/>
  <c r="D327" i="6"/>
  <c r="B327" i="6"/>
  <c r="C327" i="6"/>
  <c r="D317" i="6"/>
  <c r="B317" i="6"/>
  <c r="C317" i="6"/>
  <c r="D302" i="6"/>
  <c r="B286" i="6"/>
  <c r="C286" i="6"/>
  <c r="C261" i="6"/>
  <c r="D252" i="6"/>
  <c r="B239" i="6"/>
  <c r="D221" i="6"/>
  <c r="C238" i="6"/>
  <c r="D238" i="6"/>
  <c r="C220" i="6"/>
  <c r="B220" i="6"/>
  <c r="D220" i="6"/>
  <c r="B205" i="6"/>
  <c r="C205" i="6"/>
  <c r="C180" i="6"/>
  <c r="B180" i="6"/>
  <c r="C175" i="6"/>
  <c r="D175" i="6"/>
  <c r="B156" i="6"/>
  <c r="C156" i="6"/>
  <c r="B150" i="6"/>
  <c r="C150" i="6"/>
  <c r="B109" i="6"/>
  <c r="C109" i="6"/>
  <c r="C103" i="6"/>
  <c r="D103" i="6"/>
  <c r="B103" i="6"/>
  <c r="C65" i="6"/>
  <c r="D65" i="6"/>
  <c r="C15" i="6"/>
  <c r="B15" i="6"/>
  <c r="D15" i="6"/>
  <c r="C377" i="6"/>
  <c r="D370" i="6"/>
  <c r="C361" i="6"/>
  <c r="D354" i="6"/>
  <c r="C345" i="6"/>
  <c r="D338" i="6"/>
  <c r="C329" i="6"/>
  <c r="D322" i="6"/>
  <c r="C313" i="6"/>
  <c r="D306" i="6"/>
  <c r="C297" i="6"/>
  <c r="D290" i="6"/>
  <c r="C281" i="6"/>
  <c r="D274" i="6"/>
  <c r="C265" i="6"/>
  <c r="D258" i="6"/>
  <c r="B238" i="6"/>
  <c r="D226" i="6"/>
  <c r="C214" i="6"/>
  <c r="B214" i="6"/>
  <c r="D214" i="6"/>
  <c r="D205" i="6"/>
  <c r="D180" i="6"/>
  <c r="B175" i="6"/>
  <c r="D156" i="6"/>
  <c r="D150" i="6"/>
  <c r="D116" i="6"/>
  <c r="C113" i="6"/>
  <c r="D113" i="6"/>
  <c r="D109" i="6"/>
  <c r="B78" i="6"/>
  <c r="C78" i="6"/>
  <c r="D78" i="6"/>
  <c r="B72" i="6"/>
  <c r="C72" i="6"/>
  <c r="D72" i="6"/>
  <c r="B65" i="6"/>
  <c r="C29" i="6"/>
  <c r="B29" i="6"/>
  <c r="D29" i="6"/>
  <c r="C198" i="6"/>
  <c r="B198" i="6"/>
  <c r="D198" i="6"/>
  <c r="D167" i="6"/>
  <c r="B167" i="6"/>
  <c r="C167" i="6"/>
  <c r="B158" i="6"/>
  <c r="D158" i="6"/>
  <c r="C158" i="6"/>
  <c r="B125" i="6"/>
  <c r="C125" i="6"/>
  <c r="C119" i="6"/>
  <c r="D119" i="6"/>
  <c r="B119" i="6"/>
  <c r="C81" i="6"/>
  <c r="D81" i="6"/>
  <c r="B46" i="6"/>
  <c r="C46" i="6"/>
  <c r="D46" i="6"/>
  <c r="B40" i="6"/>
  <c r="C40" i="6"/>
  <c r="D40" i="6"/>
  <c r="C36" i="6"/>
  <c r="C236" i="6"/>
  <c r="B236" i="6"/>
  <c r="C212" i="6"/>
  <c r="B212" i="6"/>
  <c r="C207" i="6"/>
  <c r="D207" i="6"/>
  <c r="C197" i="6"/>
  <c r="D197" i="6"/>
  <c r="C188" i="6"/>
  <c r="B188" i="6"/>
  <c r="D188" i="6"/>
  <c r="B173" i="6"/>
  <c r="C173" i="6"/>
  <c r="B163" i="6"/>
  <c r="C163" i="6"/>
  <c r="B148" i="6"/>
  <c r="C148" i="6"/>
  <c r="D148" i="6"/>
  <c r="B136" i="6"/>
  <c r="D136" i="6"/>
  <c r="C129" i="6"/>
  <c r="D129" i="6"/>
  <c r="B94" i="6"/>
  <c r="C94" i="6"/>
  <c r="D94" i="6"/>
  <c r="B88" i="6"/>
  <c r="C88" i="6"/>
  <c r="D88" i="6"/>
  <c r="B45" i="6"/>
  <c r="C45" i="6"/>
  <c r="C39" i="6"/>
  <c r="D39" i="6"/>
  <c r="B39" i="6"/>
  <c r="C19" i="6"/>
  <c r="B19" i="6"/>
  <c r="D19" i="6"/>
  <c r="B149" i="6"/>
  <c r="C149" i="6"/>
  <c r="B140" i="6"/>
  <c r="C140" i="6"/>
  <c r="C27" i="6"/>
  <c r="B27" i="6"/>
  <c r="C21" i="6"/>
  <c r="B21" i="6"/>
  <c r="D21" i="6"/>
  <c r="B8" i="6"/>
  <c r="C8" i="6"/>
  <c r="D8" i="6"/>
  <c r="B134" i="6"/>
  <c r="C134" i="6"/>
  <c r="B118" i="6"/>
  <c r="C118" i="6"/>
  <c r="B102" i="6"/>
  <c r="C102" i="6"/>
  <c r="B86" i="6"/>
  <c r="C86" i="6"/>
  <c r="B70" i="6"/>
  <c r="C70" i="6"/>
  <c r="B54" i="6"/>
  <c r="C54" i="6"/>
  <c r="B38" i="6"/>
  <c r="C38" i="6"/>
  <c r="D27" i="6"/>
  <c r="B20" i="6"/>
  <c r="C20" i="6"/>
  <c r="D20" i="6"/>
  <c r="B127" i="6"/>
  <c r="C127" i="6"/>
  <c r="B111" i="6"/>
  <c r="C111" i="6"/>
  <c r="B95" i="6"/>
  <c r="C95" i="6"/>
  <c r="B79" i="6"/>
  <c r="C79" i="6"/>
  <c r="B63" i="6"/>
  <c r="C63" i="6"/>
  <c r="B47" i="6"/>
  <c r="C47" i="6"/>
  <c r="C31" i="6"/>
  <c r="B31" i="6"/>
  <c r="C25" i="6"/>
  <c r="B25" i="6"/>
  <c r="D25" i="6"/>
  <c r="B12" i="6"/>
  <c r="C12" i="6"/>
  <c r="D12" i="6"/>
  <c r="D222" i="6"/>
  <c r="D206" i="6"/>
  <c r="D190" i="6"/>
  <c r="D174" i="6"/>
  <c r="D164" i="6"/>
  <c r="C151" i="6"/>
  <c r="D151" i="6"/>
  <c r="C145" i="6"/>
  <c r="B142" i="6"/>
  <c r="C142" i="6"/>
  <c r="D142" i="6"/>
  <c r="D127" i="6"/>
  <c r="D111" i="6"/>
  <c r="D95" i="6"/>
  <c r="D79" i="6"/>
  <c r="D63" i="6"/>
  <c r="D47" i="6"/>
  <c r="D31" i="6"/>
  <c r="B24" i="6"/>
  <c r="C24" i="6"/>
  <c r="D24" i="6"/>
  <c r="C11" i="6"/>
  <c r="B11" i="6"/>
  <c r="B30" i="6"/>
  <c r="C30" i="6"/>
  <c r="D30" i="6"/>
  <c r="B26" i="6"/>
  <c r="C26" i="6"/>
  <c r="D26" i="6"/>
  <c r="B22" i="6"/>
  <c r="C22" i="6"/>
  <c r="D22" i="6"/>
  <c r="B18" i="6"/>
  <c r="C18" i="6"/>
  <c r="D18" i="6"/>
  <c r="B14" i="6"/>
  <c r="C14" i="6"/>
  <c r="D14" i="6"/>
  <c r="B10" i="6"/>
  <c r="C10" i="6"/>
  <c r="D10" i="6"/>
  <c r="C133" i="6"/>
  <c r="C124" i="6"/>
  <c r="C117" i="6"/>
  <c r="C108" i="6"/>
  <c r="C101" i="6"/>
  <c r="C92" i="6"/>
  <c r="C85" i="6"/>
  <c r="C76" i="6"/>
  <c r="C69" i="6"/>
  <c r="C60" i="6"/>
  <c r="C53" i="6"/>
  <c r="C44" i="6"/>
  <c r="C37" i="6"/>
  <c r="B3" i="6"/>
  <c r="D3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5" i="6"/>
  <c r="AA76" i="6"/>
  <c r="AA77" i="6"/>
  <c r="AA78" i="6"/>
  <c r="AA79" i="6"/>
  <c r="AA80" i="6"/>
  <c r="AA81" i="6"/>
  <c r="AA82" i="6"/>
  <c r="AA83" i="6"/>
  <c r="AA84" i="6"/>
  <c r="AA85" i="6"/>
  <c r="AA86" i="6"/>
  <c r="AA87" i="6"/>
  <c r="AA88" i="6"/>
  <c r="AA89" i="6"/>
  <c r="AA90" i="6"/>
  <c r="AA91" i="6"/>
  <c r="AA92" i="6"/>
  <c r="AA93" i="6"/>
  <c r="AA94" i="6"/>
  <c r="AA95" i="6"/>
  <c r="AA96" i="6"/>
  <c r="AA97" i="6"/>
  <c r="AA98" i="6"/>
  <c r="AA99" i="6"/>
  <c r="AA100" i="6"/>
  <c r="AA101" i="6"/>
  <c r="AA102" i="6"/>
  <c r="AA103" i="6"/>
  <c r="AA104" i="6"/>
  <c r="AA105" i="6"/>
  <c r="AA106" i="6"/>
  <c r="AA107" i="6"/>
  <c r="AA108" i="6"/>
  <c r="AA109" i="6"/>
  <c r="AA110" i="6"/>
  <c r="AA111" i="6"/>
  <c r="AA112" i="6"/>
  <c r="AA113" i="6"/>
  <c r="AA114" i="6"/>
  <c r="AA115" i="6"/>
  <c r="AA116" i="6"/>
  <c r="AA117" i="6"/>
  <c r="AA118" i="6"/>
  <c r="AA119" i="6"/>
  <c r="AA120" i="6"/>
  <c r="AA121" i="6"/>
  <c r="AA122" i="6"/>
  <c r="AA123" i="6"/>
  <c r="AA124" i="6"/>
  <c r="AA125" i="6"/>
  <c r="AA126" i="6"/>
  <c r="AA127" i="6"/>
  <c r="AA128" i="6"/>
  <c r="AA129" i="6"/>
  <c r="AA130" i="6"/>
  <c r="AA131" i="6"/>
  <c r="AA132" i="6"/>
  <c r="AA133" i="6"/>
  <c r="AA134" i="6"/>
  <c r="AA135" i="6"/>
  <c r="AA136" i="6"/>
  <c r="AA137" i="6"/>
  <c r="AA138" i="6"/>
  <c r="AA139" i="6"/>
  <c r="AA140" i="6"/>
  <c r="AA141" i="6"/>
  <c r="AA142" i="6"/>
  <c r="AA143" i="6"/>
  <c r="AA144" i="6"/>
  <c r="AA145" i="6"/>
  <c r="AA146" i="6"/>
  <c r="AA147" i="6"/>
  <c r="AA148" i="6"/>
  <c r="AA149" i="6"/>
  <c r="AA150" i="6"/>
  <c r="AA151" i="6"/>
  <c r="AA152" i="6"/>
  <c r="AA153" i="6"/>
  <c r="AA154" i="6"/>
  <c r="AA155" i="6"/>
  <c r="AA156" i="6"/>
  <c r="AA157" i="6"/>
  <c r="AA158" i="6"/>
  <c r="AA159" i="6"/>
  <c r="AA160" i="6"/>
  <c r="AA161" i="6"/>
  <c r="AA162" i="6"/>
  <c r="AA163" i="6"/>
  <c r="AA164" i="6"/>
  <c r="AA165" i="6"/>
  <c r="AA166" i="6"/>
  <c r="AA167" i="6"/>
  <c r="AA168" i="6"/>
  <c r="AA169" i="6"/>
  <c r="AA170" i="6"/>
  <c r="AA171" i="6"/>
  <c r="AA172" i="6"/>
  <c r="AA173" i="6"/>
  <c r="AA174" i="6"/>
  <c r="AA175" i="6"/>
  <c r="AA176" i="6"/>
  <c r="AA177" i="6"/>
  <c r="AA178" i="6"/>
  <c r="AA179" i="6"/>
  <c r="AA180" i="6"/>
  <c r="AA181" i="6"/>
  <c r="AA182" i="6"/>
  <c r="AA183" i="6"/>
  <c r="AA184" i="6"/>
  <c r="AA185" i="6"/>
  <c r="AA186" i="6"/>
  <c r="AA187" i="6"/>
  <c r="AA188" i="6"/>
  <c r="AA189" i="6"/>
  <c r="AA190" i="6"/>
  <c r="AA191" i="6"/>
  <c r="AA192" i="6"/>
  <c r="AA193" i="6"/>
  <c r="AA194" i="6"/>
  <c r="AA195" i="6"/>
  <c r="AA196" i="6"/>
  <c r="AA197" i="6"/>
  <c r="AA198" i="6"/>
  <c r="AA199" i="6"/>
  <c r="AA200" i="6"/>
  <c r="AA201" i="6"/>
  <c r="AA202" i="6"/>
  <c r="AA203" i="6"/>
  <c r="AA204" i="6"/>
  <c r="AA205" i="6"/>
  <c r="AA206" i="6"/>
  <c r="AA207" i="6"/>
  <c r="AA208" i="6"/>
  <c r="AA209" i="6"/>
  <c r="AA210" i="6"/>
  <c r="AA211" i="6"/>
  <c r="AA212" i="6"/>
  <c r="AA213" i="6"/>
  <c r="AA214" i="6"/>
  <c r="AA215" i="6"/>
  <c r="AA216" i="6"/>
  <c r="AA217" i="6"/>
  <c r="AA218" i="6"/>
  <c r="AA219" i="6"/>
  <c r="AA220" i="6"/>
  <c r="AA221" i="6"/>
  <c r="AA222" i="6"/>
  <c r="AA223" i="6"/>
  <c r="AA224" i="6"/>
  <c r="AA225" i="6"/>
  <c r="AA226" i="6"/>
  <c r="AA227" i="6"/>
  <c r="AA228" i="6"/>
  <c r="AA229" i="6"/>
  <c r="AA230" i="6"/>
  <c r="AA231" i="6"/>
  <c r="AA232" i="6"/>
  <c r="AA233" i="6"/>
  <c r="AA234" i="6"/>
  <c r="AA235" i="6"/>
  <c r="AA236" i="6"/>
  <c r="AA237" i="6"/>
  <c r="AA238" i="6"/>
  <c r="AA239" i="6"/>
  <c r="AA240" i="6"/>
  <c r="AA241" i="6"/>
  <c r="AA242" i="6"/>
  <c r="AA243" i="6"/>
  <c r="AA244" i="6"/>
  <c r="AA245" i="6"/>
  <c r="AA246" i="6"/>
  <c r="AA247" i="6"/>
  <c r="AA248" i="6"/>
  <c r="AA249" i="6"/>
  <c r="AA250" i="6"/>
  <c r="AA251" i="6"/>
  <c r="AA252" i="6"/>
  <c r="AA253" i="6"/>
  <c r="AA254" i="6"/>
  <c r="AA255" i="6"/>
  <c r="AA256" i="6"/>
  <c r="AA257" i="6"/>
  <c r="AA258" i="6"/>
  <c r="AA259" i="6"/>
  <c r="AA260" i="6"/>
  <c r="AA261" i="6"/>
  <c r="AA262" i="6"/>
  <c r="AA263" i="6"/>
  <c r="AA264" i="6"/>
  <c r="AA265" i="6"/>
  <c r="AA266" i="6"/>
  <c r="AA267" i="6"/>
  <c r="AA268" i="6"/>
  <c r="AA269" i="6"/>
  <c r="AA270" i="6"/>
  <c r="AA271" i="6"/>
  <c r="AA272" i="6"/>
  <c r="AA273" i="6"/>
  <c r="AA274" i="6"/>
  <c r="AA275" i="6"/>
  <c r="AA276" i="6"/>
  <c r="AA277" i="6"/>
  <c r="AA278" i="6"/>
  <c r="AA279" i="6"/>
  <c r="AA280" i="6"/>
  <c r="AA281" i="6"/>
  <c r="AA282" i="6"/>
  <c r="AA283" i="6"/>
  <c r="AA284" i="6"/>
  <c r="AA285" i="6"/>
  <c r="AA286" i="6"/>
  <c r="AA287" i="6"/>
  <c r="AA288" i="6"/>
  <c r="AA289" i="6"/>
  <c r="AA290" i="6"/>
  <c r="AA291" i="6"/>
  <c r="AA292" i="6"/>
  <c r="AA293" i="6"/>
  <c r="AA294" i="6"/>
  <c r="AA295" i="6"/>
  <c r="AA296" i="6"/>
  <c r="AA297" i="6"/>
  <c r="AA298" i="6"/>
  <c r="AA299" i="6"/>
  <c r="AA300" i="6"/>
  <c r="AA301" i="6"/>
  <c r="AA302" i="6"/>
  <c r="AA303" i="6"/>
  <c r="AA304" i="6"/>
  <c r="AA305" i="6"/>
  <c r="AA306" i="6"/>
  <c r="AA307" i="6"/>
  <c r="AA308" i="6"/>
  <c r="AA309" i="6"/>
  <c r="AA310" i="6"/>
  <c r="AA311" i="6"/>
  <c r="AA312" i="6"/>
  <c r="AA313" i="6"/>
  <c r="AA314" i="6"/>
  <c r="AA315" i="6"/>
  <c r="AA316" i="6"/>
  <c r="AA317" i="6"/>
  <c r="AA318" i="6"/>
  <c r="AA319" i="6"/>
  <c r="AA320" i="6"/>
  <c r="AA321" i="6"/>
  <c r="AA322" i="6"/>
  <c r="AA323" i="6"/>
  <c r="AA324" i="6"/>
  <c r="AA325" i="6"/>
  <c r="AA326" i="6"/>
  <c r="AA327" i="6"/>
  <c r="AA328" i="6"/>
  <c r="AA329" i="6"/>
  <c r="AA330" i="6"/>
  <c r="AA331" i="6"/>
  <c r="AA332" i="6"/>
  <c r="AA333" i="6"/>
  <c r="AA334" i="6"/>
  <c r="AA335" i="6"/>
  <c r="AA336" i="6"/>
  <c r="AA337" i="6"/>
  <c r="AA338" i="6"/>
  <c r="AA339" i="6"/>
  <c r="AA340" i="6"/>
  <c r="AA341" i="6"/>
  <c r="AA342" i="6"/>
  <c r="AA343" i="6"/>
  <c r="AA344" i="6"/>
  <c r="AA345" i="6"/>
  <c r="AA346" i="6"/>
  <c r="AA347" i="6"/>
  <c r="AA348" i="6"/>
  <c r="AA349" i="6"/>
  <c r="AA350" i="6"/>
  <c r="AA351" i="6"/>
  <c r="AA352" i="6"/>
  <c r="AA353" i="6"/>
  <c r="AA354" i="6"/>
  <c r="AA355" i="6"/>
  <c r="AA356" i="6"/>
  <c r="AA357" i="6"/>
  <c r="AA358" i="6"/>
  <c r="AA359" i="6"/>
  <c r="AA360" i="6"/>
  <c r="AA361" i="6"/>
  <c r="AA362" i="6"/>
  <c r="AA363" i="6"/>
  <c r="AA364" i="6"/>
  <c r="AA365" i="6"/>
  <c r="AA366" i="6"/>
  <c r="AA367" i="6"/>
  <c r="AA368" i="6"/>
  <c r="AA369" i="6"/>
  <c r="AA370" i="6"/>
  <c r="AA371" i="6"/>
  <c r="AA372" i="6"/>
  <c r="AA373" i="6"/>
  <c r="AA374" i="6"/>
  <c r="AA375" i="6"/>
  <c r="AA376" i="6"/>
  <c r="AA377" i="6"/>
  <c r="AA378" i="6"/>
  <c r="AA379" i="6"/>
  <c r="AA380" i="6"/>
  <c r="AA381" i="6"/>
  <c r="AA382" i="6"/>
  <c r="AA383" i="6"/>
  <c r="AA384" i="6"/>
  <c r="AA385" i="6"/>
  <c r="AA386" i="6"/>
  <c r="AA387" i="6"/>
  <c r="AA388" i="6"/>
  <c r="AA389" i="6"/>
  <c r="AA390" i="6"/>
  <c r="AA391" i="6"/>
  <c r="AA392" i="6"/>
  <c r="AA393" i="6"/>
  <c r="AA394" i="6"/>
  <c r="AA395" i="6"/>
  <c r="AA396" i="6"/>
  <c r="AA397" i="6"/>
  <c r="AA398" i="6"/>
  <c r="AA399" i="6"/>
  <c r="AA400" i="6"/>
  <c r="AA401" i="6"/>
  <c r="AA402" i="6"/>
  <c r="AA403" i="6"/>
  <c r="AA404" i="6"/>
  <c r="AA405" i="6"/>
  <c r="AA406" i="6"/>
  <c r="AA407" i="6"/>
  <c r="AA408" i="6"/>
  <c r="AA409" i="6"/>
  <c r="AA410" i="6"/>
  <c r="AA411" i="6"/>
  <c r="AA412" i="6"/>
  <c r="AA413" i="6"/>
  <c r="AA414" i="6"/>
  <c r="AA415" i="6"/>
  <c r="AA416" i="6"/>
  <c r="AA417" i="6"/>
  <c r="AA418" i="6"/>
  <c r="AA419" i="6"/>
  <c r="AA420" i="6"/>
  <c r="AA421" i="6"/>
  <c r="AA422" i="6"/>
  <c r="AA423" i="6"/>
  <c r="AA424" i="6"/>
  <c r="AA425" i="6"/>
  <c r="AA426" i="6"/>
  <c r="AA427" i="6"/>
  <c r="AA428" i="6"/>
  <c r="AA429" i="6"/>
  <c r="AA430" i="6"/>
  <c r="AA431" i="6"/>
  <c r="AA432" i="6"/>
  <c r="AA433" i="6"/>
  <c r="AA434" i="6"/>
  <c r="AA435" i="6"/>
  <c r="AA436" i="6"/>
  <c r="AA437" i="6"/>
  <c r="AA438" i="6"/>
  <c r="AA439" i="6"/>
  <c r="AA440" i="6"/>
  <c r="AA441" i="6"/>
  <c r="AA442" i="6"/>
  <c r="AA443" i="6"/>
  <c r="AA444" i="6"/>
  <c r="AA445" i="6"/>
  <c r="AA446" i="6"/>
  <c r="AA447" i="6"/>
  <c r="AA448" i="6"/>
  <c r="AA449" i="6"/>
  <c r="AA450" i="6"/>
  <c r="AA451" i="6"/>
  <c r="AA452" i="6"/>
  <c r="AA453" i="6"/>
  <c r="AA454" i="6"/>
  <c r="AA455" i="6"/>
  <c r="AA456" i="6"/>
  <c r="AA457" i="6"/>
  <c r="AA458" i="6"/>
  <c r="AA459" i="6"/>
  <c r="AA460" i="6"/>
  <c r="AA461" i="6"/>
  <c r="AA462" i="6"/>
  <c r="AA463" i="6"/>
  <c r="AA464" i="6"/>
  <c r="AA465" i="6"/>
  <c r="AA466" i="6"/>
  <c r="AA467" i="6"/>
  <c r="AA468" i="6"/>
  <c r="AA469" i="6"/>
  <c r="AA470" i="6"/>
  <c r="AA471" i="6"/>
  <c r="AA472" i="6"/>
  <c r="AA473" i="6"/>
  <c r="AA474" i="6"/>
  <c r="AA475" i="6"/>
  <c r="AA476" i="6"/>
  <c r="AA477" i="6"/>
  <c r="AA478" i="6"/>
  <c r="AA479" i="6"/>
  <c r="AA480" i="6"/>
  <c r="AA481" i="6"/>
  <c r="AA482" i="6"/>
  <c r="AA483" i="6"/>
  <c r="AA484" i="6"/>
  <c r="AA485" i="6"/>
  <c r="AA486" i="6"/>
  <c r="AA487" i="6"/>
  <c r="AA488" i="6"/>
  <c r="AA489" i="6"/>
  <c r="AA490" i="6"/>
  <c r="AA491" i="6"/>
  <c r="AA492" i="6"/>
  <c r="AA493" i="6"/>
  <c r="AA494" i="6"/>
  <c r="AA495" i="6"/>
  <c r="AA496" i="6"/>
  <c r="AA497" i="6"/>
  <c r="AA498" i="6"/>
  <c r="AA499" i="6"/>
  <c r="AA500" i="6"/>
  <c r="AA501" i="6"/>
  <c r="AA502" i="6"/>
  <c r="AA503" i="6"/>
  <c r="AA504" i="6"/>
  <c r="AA505" i="6"/>
  <c r="AA506" i="6"/>
  <c r="AA507" i="6"/>
  <c r="AA508" i="6"/>
  <c r="AA509" i="6"/>
  <c r="AA510" i="6"/>
  <c r="AA511" i="6"/>
  <c r="AA512" i="6"/>
  <c r="AA513" i="6"/>
  <c r="AA514" i="6"/>
  <c r="AA515" i="6"/>
  <c r="AA516" i="6"/>
  <c r="AA517" i="6"/>
  <c r="AA518" i="6"/>
  <c r="AA519" i="6"/>
  <c r="AA520" i="6"/>
  <c r="AA521" i="6"/>
  <c r="AA522" i="6"/>
  <c r="AA523" i="6"/>
  <c r="AA524" i="6"/>
  <c r="AA525" i="6"/>
  <c r="AA526" i="6"/>
  <c r="AA527" i="6"/>
  <c r="AA528" i="6"/>
  <c r="AA529" i="6"/>
  <c r="AA530" i="6"/>
  <c r="AA531" i="6"/>
  <c r="AA532" i="6"/>
  <c r="AA533" i="6"/>
  <c r="AA534" i="6"/>
  <c r="AA535" i="6"/>
  <c r="AA536" i="6"/>
  <c r="AA537" i="6"/>
  <c r="AA538" i="6"/>
  <c r="AA539" i="6"/>
  <c r="AA540" i="6"/>
  <c r="AA541" i="6"/>
  <c r="AA542" i="6"/>
  <c r="AA543" i="6"/>
  <c r="AA544" i="6"/>
  <c r="AA545" i="6"/>
  <c r="AA546" i="6"/>
  <c r="AA547" i="6"/>
  <c r="AA548" i="6"/>
  <c r="AA549" i="6"/>
  <c r="AA3" i="6"/>
  <c r="AA2" i="6"/>
  <c r="J8" i="6"/>
  <c r="R8" i="6" s="1"/>
  <c r="J9" i="6"/>
  <c r="J10" i="6"/>
  <c r="J11" i="6"/>
  <c r="J12" i="6"/>
  <c r="J13" i="6"/>
  <c r="R13" i="6" s="1"/>
  <c r="J14" i="6"/>
  <c r="R14" i="6" s="1"/>
  <c r="J15" i="6"/>
  <c r="R15" i="6" s="1"/>
  <c r="J16" i="6"/>
  <c r="J17" i="6"/>
  <c r="J18" i="6"/>
  <c r="J19" i="6"/>
  <c r="J20" i="6"/>
  <c r="R20" i="6" s="1"/>
  <c r="J21" i="6"/>
  <c r="R21" i="6" s="1"/>
  <c r="J22" i="6"/>
  <c r="J23" i="6"/>
  <c r="R23" i="6" s="1"/>
  <c r="J24" i="6"/>
  <c r="R24" i="6" s="1"/>
  <c r="J25" i="6"/>
  <c r="R25" i="6" s="1"/>
  <c r="J26" i="6"/>
  <c r="J27" i="6"/>
  <c r="J28" i="6"/>
  <c r="J29" i="6"/>
  <c r="R29" i="6" s="1"/>
  <c r="J30" i="6"/>
  <c r="J31" i="6"/>
  <c r="J32" i="6"/>
  <c r="J33" i="6"/>
  <c r="J34" i="6"/>
  <c r="J35" i="6"/>
  <c r="J36" i="6"/>
  <c r="J37" i="6"/>
  <c r="J38" i="6"/>
  <c r="R38" i="6" s="1"/>
  <c r="J39" i="6"/>
  <c r="J40" i="6"/>
  <c r="R40" i="6" s="1"/>
  <c r="J41" i="6"/>
  <c r="J42" i="6"/>
  <c r="J43" i="6"/>
  <c r="J44" i="6"/>
  <c r="J45" i="6"/>
  <c r="R45" i="6" s="1"/>
  <c r="J46" i="6"/>
  <c r="J47" i="6"/>
  <c r="J48" i="6"/>
  <c r="J49" i="6"/>
  <c r="J50" i="6"/>
  <c r="J51" i="6"/>
  <c r="J52" i="6"/>
  <c r="J53" i="6"/>
  <c r="J54" i="6"/>
  <c r="J55" i="6"/>
  <c r="R55" i="6" s="1"/>
  <c r="J56" i="6"/>
  <c r="J57" i="6"/>
  <c r="R57" i="6" s="1"/>
  <c r="J58" i="6"/>
  <c r="J59" i="6"/>
  <c r="J60" i="6"/>
  <c r="J61" i="6"/>
  <c r="R61" i="6" s="1"/>
  <c r="J62" i="6"/>
  <c r="J63" i="6"/>
  <c r="R63" i="6" s="1"/>
  <c r="J64" i="6"/>
  <c r="J65" i="6"/>
  <c r="J66" i="6"/>
  <c r="J67" i="6"/>
  <c r="J68" i="6"/>
  <c r="J69" i="6"/>
  <c r="J70" i="6"/>
  <c r="J71" i="6"/>
  <c r="R71" i="6" s="1"/>
  <c r="J72" i="6"/>
  <c r="R72" i="6" s="1"/>
  <c r="J73" i="6"/>
  <c r="J74" i="6"/>
  <c r="J75" i="6"/>
  <c r="J76" i="6"/>
  <c r="J77" i="6"/>
  <c r="J78" i="6"/>
  <c r="J79" i="6"/>
  <c r="R79" i="6" s="1"/>
  <c r="J80" i="6"/>
  <c r="J81" i="6"/>
  <c r="J82" i="6"/>
  <c r="R82" i="6" s="1"/>
  <c r="J83" i="6"/>
  <c r="J84" i="6"/>
  <c r="R84" i="6" s="1"/>
  <c r="J85" i="6"/>
  <c r="R85" i="6" s="1"/>
  <c r="J86" i="6"/>
  <c r="J87" i="6"/>
  <c r="J88" i="6"/>
  <c r="J89" i="6"/>
  <c r="R89" i="6" s="1"/>
  <c r="J90" i="6"/>
  <c r="J91" i="6"/>
  <c r="J92" i="6"/>
  <c r="J93" i="6"/>
  <c r="R93" i="6" s="1"/>
  <c r="J94" i="6"/>
  <c r="J95" i="6"/>
  <c r="J96" i="6"/>
  <c r="J97" i="6"/>
  <c r="J98" i="6"/>
  <c r="J99" i="6"/>
  <c r="J100" i="6"/>
  <c r="J101" i="6"/>
  <c r="J102" i="6"/>
  <c r="R102" i="6" s="1"/>
  <c r="J103" i="6"/>
  <c r="R103" i="6" s="1"/>
  <c r="J104" i="6"/>
  <c r="R104" i="6" s="1"/>
  <c r="J105" i="6"/>
  <c r="R105" i="6" s="1"/>
  <c r="J106" i="6"/>
  <c r="J107" i="6"/>
  <c r="J108" i="6"/>
  <c r="J109" i="6"/>
  <c r="R109" i="6" s="1"/>
  <c r="J110" i="6"/>
  <c r="J111" i="6"/>
  <c r="J112" i="6"/>
  <c r="R112" i="6" s="1"/>
  <c r="J113" i="6"/>
  <c r="J114" i="6"/>
  <c r="J115" i="6"/>
  <c r="J116" i="6"/>
  <c r="J117" i="6"/>
  <c r="J118" i="6"/>
  <c r="J119" i="6"/>
  <c r="J120" i="6"/>
  <c r="R120" i="6" s="1"/>
  <c r="J121" i="6"/>
  <c r="R121" i="6" s="1"/>
  <c r="J122" i="6"/>
  <c r="J123" i="6"/>
  <c r="J124" i="6"/>
  <c r="J125" i="6"/>
  <c r="R125" i="6" s="1"/>
  <c r="J126" i="6"/>
  <c r="R126" i="6" s="1"/>
  <c r="J127" i="6"/>
  <c r="R127" i="6" s="1"/>
  <c r="J128" i="6"/>
  <c r="J129" i="6"/>
  <c r="J130" i="6"/>
  <c r="R130" i="6" s="1"/>
  <c r="J131" i="6"/>
  <c r="J132" i="6"/>
  <c r="J133" i="6"/>
  <c r="J134" i="6"/>
  <c r="J135" i="6"/>
  <c r="R135" i="6" s="1"/>
  <c r="J136" i="6"/>
  <c r="R136" i="6" s="1"/>
  <c r="J137" i="6"/>
  <c r="J138" i="6"/>
  <c r="J139" i="6"/>
  <c r="J140" i="6"/>
  <c r="J141" i="6"/>
  <c r="R141" i="6" s="1"/>
  <c r="J142" i="6"/>
  <c r="J143" i="6"/>
  <c r="R143" i="6" s="1"/>
  <c r="J144" i="6"/>
  <c r="J145" i="6"/>
  <c r="J146" i="6"/>
  <c r="J147" i="6"/>
  <c r="J148" i="6"/>
  <c r="R148" i="6" s="1"/>
  <c r="J149" i="6"/>
  <c r="R149" i="6" s="1"/>
  <c r="J150" i="6"/>
  <c r="J151" i="6"/>
  <c r="J152" i="6"/>
  <c r="J153" i="6"/>
  <c r="J154" i="6"/>
  <c r="J155" i="6"/>
  <c r="J156" i="6"/>
  <c r="R156" i="6" s="1"/>
  <c r="J157" i="6"/>
  <c r="J158" i="6"/>
  <c r="J159" i="6"/>
  <c r="J160" i="6"/>
  <c r="J161" i="6"/>
  <c r="J162" i="6"/>
  <c r="J163" i="6"/>
  <c r="J164" i="6"/>
  <c r="J165" i="6"/>
  <c r="R165" i="6" s="1"/>
  <c r="J166" i="6"/>
  <c r="J167" i="6"/>
  <c r="J168" i="6"/>
  <c r="R168" i="6" s="1"/>
  <c r="J169" i="6"/>
  <c r="J170" i="6"/>
  <c r="J171" i="6"/>
  <c r="J172" i="6"/>
  <c r="J173" i="6"/>
  <c r="R173" i="6" s="1"/>
  <c r="J174" i="6"/>
  <c r="J175" i="6"/>
  <c r="J176" i="6"/>
  <c r="R176" i="6" s="1"/>
  <c r="J177" i="6"/>
  <c r="J178" i="6"/>
  <c r="J179" i="6"/>
  <c r="J180" i="6"/>
  <c r="J181" i="6"/>
  <c r="J182" i="6"/>
  <c r="J183" i="6"/>
  <c r="R183" i="6" s="1"/>
  <c r="J184" i="6"/>
  <c r="R184" i="6" s="1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R199" i="6" s="1"/>
  <c r="J200" i="6"/>
  <c r="J201" i="6"/>
  <c r="R201" i="6" s="1"/>
  <c r="J202" i="6"/>
  <c r="J203" i="6"/>
  <c r="J204" i="6"/>
  <c r="R204" i="6" s="1"/>
  <c r="J205" i="6"/>
  <c r="J206" i="6"/>
  <c r="J207" i="6"/>
  <c r="J208" i="6"/>
  <c r="R208" i="6" s="1"/>
  <c r="J209" i="6"/>
  <c r="J210" i="6"/>
  <c r="J211" i="6"/>
  <c r="J212" i="6"/>
  <c r="R212" i="6" s="1"/>
  <c r="J213" i="6"/>
  <c r="R213" i="6" s="1"/>
  <c r="J214" i="6"/>
  <c r="J215" i="6"/>
  <c r="R215" i="6" s="1"/>
  <c r="J216" i="6"/>
  <c r="R216" i="6" s="1"/>
  <c r="J217" i="6"/>
  <c r="R217" i="6" s="1"/>
  <c r="J218" i="6"/>
  <c r="J219" i="6"/>
  <c r="J220" i="6"/>
  <c r="R220" i="6" s="1"/>
  <c r="J221" i="6"/>
  <c r="J222" i="6"/>
  <c r="J223" i="6"/>
  <c r="R223" i="6" s="1"/>
  <c r="J224" i="6"/>
  <c r="J225" i="6"/>
  <c r="J226" i="6"/>
  <c r="J227" i="6"/>
  <c r="J228" i="6"/>
  <c r="J229" i="6"/>
  <c r="R229" i="6" s="1"/>
  <c r="J230" i="6"/>
  <c r="J231" i="6"/>
  <c r="J232" i="6"/>
  <c r="R232" i="6" s="1"/>
  <c r="J233" i="6"/>
  <c r="J234" i="6"/>
  <c r="J235" i="6"/>
  <c r="J236" i="6"/>
  <c r="J237" i="6"/>
  <c r="R237" i="6" s="1"/>
  <c r="J238" i="6"/>
  <c r="J239" i="6"/>
  <c r="R239" i="6" s="1"/>
  <c r="J240" i="6"/>
  <c r="J241" i="6"/>
  <c r="J242" i="6"/>
  <c r="J243" i="6"/>
  <c r="J244" i="6"/>
  <c r="J245" i="6"/>
  <c r="J246" i="6"/>
  <c r="J247" i="6"/>
  <c r="J248" i="6"/>
  <c r="R248" i="6" s="1"/>
  <c r="J249" i="6"/>
  <c r="J250" i="6"/>
  <c r="J251" i="6"/>
  <c r="J252" i="6"/>
  <c r="J253" i="6"/>
  <c r="J254" i="6"/>
  <c r="J255" i="6"/>
  <c r="J256" i="6"/>
  <c r="J257" i="6"/>
  <c r="R257" i="6" s="1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R272" i="6" s="1"/>
  <c r="J273" i="6"/>
  <c r="J274" i="6"/>
  <c r="J275" i="6"/>
  <c r="J276" i="6"/>
  <c r="J277" i="6"/>
  <c r="J278" i="6"/>
  <c r="J279" i="6"/>
  <c r="R279" i="6" s="1"/>
  <c r="J280" i="6"/>
  <c r="J281" i="6"/>
  <c r="R281" i="6" s="1"/>
  <c r="J282" i="6"/>
  <c r="J283" i="6"/>
  <c r="J284" i="6"/>
  <c r="J285" i="6"/>
  <c r="J286" i="6"/>
  <c r="J287" i="6"/>
  <c r="R287" i="6" s="1"/>
  <c r="J288" i="6"/>
  <c r="J289" i="6"/>
  <c r="R289" i="6" s="1"/>
  <c r="J290" i="6"/>
  <c r="J291" i="6"/>
  <c r="J292" i="6"/>
  <c r="J293" i="6"/>
  <c r="R293" i="6" s="1"/>
  <c r="J294" i="6"/>
  <c r="J295" i="6"/>
  <c r="R295" i="6" s="1"/>
  <c r="J296" i="6"/>
  <c r="R296" i="6" s="1"/>
  <c r="J297" i="6"/>
  <c r="R297" i="6" s="1"/>
  <c r="J298" i="6"/>
  <c r="R298" i="6" s="1"/>
  <c r="J299" i="6"/>
  <c r="J300" i="6"/>
  <c r="J301" i="6"/>
  <c r="R301" i="6" s="1"/>
  <c r="J302" i="6"/>
  <c r="J303" i="6"/>
  <c r="J304" i="6"/>
  <c r="R304" i="6" s="1"/>
  <c r="J305" i="6"/>
  <c r="J306" i="6"/>
  <c r="J307" i="6"/>
  <c r="J308" i="6"/>
  <c r="J309" i="6"/>
  <c r="J310" i="6"/>
  <c r="J311" i="6"/>
  <c r="J312" i="6"/>
  <c r="R312" i="6" s="1"/>
  <c r="J313" i="6"/>
  <c r="J314" i="6"/>
  <c r="R314" i="6" s="1"/>
  <c r="J315" i="6"/>
  <c r="J316" i="6"/>
  <c r="J317" i="6"/>
  <c r="R317" i="6" s="1"/>
  <c r="J318" i="6"/>
  <c r="J319" i="6"/>
  <c r="J320" i="6"/>
  <c r="J321" i="6"/>
  <c r="J322" i="6"/>
  <c r="J323" i="6"/>
  <c r="J324" i="6"/>
  <c r="J325" i="6"/>
  <c r="R325" i="6" s="1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R341" i="6" s="1"/>
  <c r="J342" i="6"/>
  <c r="J343" i="6"/>
  <c r="J344" i="6"/>
  <c r="J345" i="6"/>
  <c r="J346" i="6"/>
  <c r="J347" i="6"/>
  <c r="J348" i="6"/>
  <c r="J349" i="6"/>
  <c r="J350" i="6"/>
  <c r="J351" i="6"/>
  <c r="R351" i="6" s="1"/>
  <c r="J352" i="6"/>
  <c r="J353" i="6"/>
  <c r="J354" i="6"/>
  <c r="J355" i="6"/>
  <c r="J356" i="6"/>
  <c r="J357" i="6"/>
  <c r="J358" i="6"/>
  <c r="J359" i="6"/>
  <c r="R359" i="6" s="1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R373" i="6" s="1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R391" i="6" s="1"/>
  <c r="J392" i="6"/>
  <c r="J393" i="6"/>
  <c r="J394" i="6"/>
  <c r="J395" i="6"/>
  <c r="J396" i="6"/>
  <c r="J397" i="6"/>
  <c r="J398" i="6"/>
  <c r="J399" i="6"/>
  <c r="J400" i="6"/>
  <c r="R400" i="6" s="1"/>
  <c r="J401" i="6"/>
  <c r="J402" i="6"/>
  <c r="J403" i="6"/>
  <c r="J404" i="6"/>
  <c r="J405" i="6"/>
  <c r="R405" i="6" s="1"/>
  <c r="J406" i="6"/>
  <c r="J407" i="6"/>
  <c r="R407" i="6" s="1"/>
  <c r="J408" i="6"/>
  <c r="J409" i="6"/>
  <c r="J410" i="6"/>
  <c r="J411" i="6"/>
  <c r="J412" i="6"/>
  <c r="J413" i="6"/>
  <c r="J414" i="6"/>
  <c r="J415" i="6"/>
  <c r="R415" i="6" s="1"/>
  <c r="J416" i="6"/>
  <c r="J417" i="6"/>
  <c r="J418" i="6"/>
  <c r="J419" i="6"/>
  <c r="J420" i="6"/>
  <c r="J421" i="6"/>
  <c r="J422" i="6"/>
  <c r="J423" i="6"/>
  <c r="R423" i="6" s="1"/>
  <c r="J424" i="6"/>
  <c r="J425" i="6"/>
  <c r="J426" i="6"/>
  <c r="J427" i="6"/>
  <c r="J428" i="6"/>
  <c r="J429" i="6"/>
  <c r="J430" i="6"/>
  <c r="J431" i="6"/>
  <c r="R431" i="6" s="1"/>
  <c r="J432" i="6"/>
  <c r="J433" i="6"/>
  <c r="R433" i="6" s="1"/>
  <c r="J434" i="6"/>
  <c r="J435" i="6"/>
  <c r="J436" i="6"/>
  <c r="J437" i="6"/>
  <c r="R437" i="6" s="1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R453" i="6" s="1"/>
  <c r="J454" i="6"/>
  <c r="J455" i="6"/>
  <c r="R455" i="6" s="1"/>
  <c r="J456" i="6"/>
  <c r="R456" i="6" s="1"/>
  <c r="J457" i="6"/>
  <c r="R457" i="6" s="1"/>
  <c r="J458" i="6"/>
  <c r="J459" i="6"/>
  <c r="J460" i="6"/>
  <c r="J461" i="6"/>
  <c r="J462" i="6"/>
  <c r="J463" i="6"/>
  <c r="R463" i="6" s="1"/>
  <c r="J464" i="6"/>
  <c r="J465" i="6"/>
  <c r="R465" i="6" s="1"/>
  <c r="J466" i="6"/>
  <c r="J467" i="6"/>
  <c r="J468" i="6"/>
  <c r="J469" i="6"/>
  <c r="J470" i="6"/>
  <c r="J471" i="6"/>
  <c r="J472" i="6"/>
  <c r="J473" i="6"/>
  <c r="J474" i="6"/>
  <c r="J475" i="6"/>
  <c r="J476" i="6"/>
  <c r="J477" i="6"/>
  <c r="R477" i="6" s="1"/>
  <c r="J478" i="6"/>
  <c r="J479" i="6"/>
  <c r="J480" i="6"/>
  <c r="J481" i="6"/>
  <c r="J482" i="6"/>
  <c r="J483" i="6"/>
  <c r="J484" i="6"/>
  <c r="J485" i="6"/>
  <c r="R485" i="6" s="1"/>
  <c r="J486" i="6"/>
  <c r="J487" i="6"/>
  <c r="R487" i="6" s="1"/>
  <c r="J488" i="6"/>
  <c r="R488" i="6" s="1"/>
  <c r="J489" i="6"/>
  <c r="R489" i="6" s="1"/>
  <c r="J490" i="6"/>
  <c r="J491" i="6"/>
  <c r="J492" i="6"/>
  <c r="J493" i="6"/>
  <c r="J494" i="6"/>
  <c r="J495" i="6"/>
  <c r="R495" i="6" s="1"/>
  <c r="J496" i="6"/>
  <c r="R496" i="6" s="1"/>
  <c r="J497" i="6"/>
  <c r="R497" i="6" s="1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R511" i="6" s="1"/>
  <c r="J512" i="6"/>
  <c r="R512" i="6" s="1"/>
  <c r="J513" i="6"/>
  <c r="J514" i="6"/>
  <c r="J515" i="6"/>
  <c r="J516" i="6"/>
  <c r="J517" i="6"/>
  <c r="R517" i="6" s="1"/>
  <c r="J518" i="6"/>
  <c r="J519" i="6"/>
  <c r="R519" i="6" s="1"/>
  <c r="J520" i="6"/>
  <c r="J521" i="6"/>
  <c r="J522" i="6"/>
  <c r="J523" i="6"/>
  <c r="J524" i="6"/>
  <c r="J525" i="6"/>
  <c r="J526" i="6"/>
  <c r="J527" i="6"/>
  <c r="R527" i="6" s="1"/>
  <c r="J528" i="6"/>
  <c r="J529" i="6"/>
  <c r="R529" i="6" s="1"/>
  <c r="J530" i="6"/>
  <c r="J531" i="6"/>
  <c r="J532" i="6"/>
  <c r="J533" i="6"/>
  <c r="J534" i="6"/>
  <c r="J535" i="6"/>
  <c r="R535" i="6" s="1"/>
  <c r="J536" i="6"/>
  <c r="J537" i="6"/>
  <c r="J538" i="6"/>
  <c r="J539" i="6"/>
  <c r="J540" i="6"/>
  <c r="J541" i="6"/>
  <c r="R541" i="6" s="1"/>
  <c r="J542" i="6"/>
  <c r="J543" i="6"/>
  <c r="J544" i="6"/>
  <c r="J545" i="6"/>
  <c r="J546" i="6"/>
  <c r="J547" i="6"/>
  <c r="J548" i="6"/>
  <c r="J549" i="6"/>
  <c r="R549" i="6" s="1"/>
  <c r="J3" i="6"/>
  <c r="J2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2" i="6"/>
  <c r="I543" i="6"/>
  <c r="I544" i="6"/>
  <c r="I545" i="6"/>
  <c r="I546" i="6"/>
  <c r="I547" i="6"/>
  <c r="I548" i="6"/>
  <c r="I549" i="6"/>
  <c r="I3" i="6"/>
  <c r="I2" i="6"/>
  <c r="Q540" i="6" l="1"/>
  <c r="R540" i="6"/>
  <c r="Q508" i="6"/>
  <c r="R508" i="6"/>
  <c r="Q476" i="6"/>
  <c r="R476" i="6"/>
  <c r="Q444" i="6"/>
  <c r="R444" i="6"/>
  <c r="Q412" i="6"/>
  <c r="R412" i="6"/>
  <c r="Q372" i="6"/>
  <c r="R372" i="6"/>
  <c r="Q340" i="6"/>
  <c r="R340" i="6"/>
  <c r="Q308" i="6"/>
  <c r="R308" i="6"/>
  <c r="Q276" i="6"/>
  <c r="R276" i="6"/>
  <c r="Q244" i="6"/>
  <c r="R244" i="6"/>
  <c r="Q180" i="6"/>
  <c r="R180" i="6"/>
  <c r="Q116" i="6"/>
  <c r="R116" i="6"/>
  <c r="Q92" i="6"/>
  <c r="R92" i="6"/>
  <c r="Q60" i="6"/>
  <c r="R60" i="6"/>
  <c r="Q28" i="6"/>
  <c r="R28" i="6"/>
  <c r="Q547" i="6"/>
  <c r="R547" i="6"/>
  <c r="Q515" i="6"/>
  <c r="R515" i="6"/>
  <c r="Q483" i="6"/>
  <c r="R483" i="6"/>
  <c r="Q443" i="6"/>
  <c r="R443" i="6"/>
  <c r="Q411" i="6"/>
  <c r="R411" i="6"/>
  <c r="Q379" i="6"/>
  <c r="R379" i="6"/>
  <c r="Q347" i="6"/>
  <c r="R347" i="6"/>
  <c r="Q315" i="6"/>
  <c r="R315" i="6"/>
  <c r="Q283" i="6"/>
  <c r="R283" i="6"/>
  <c r="Q251" i="6"/>
  <c r="R251" i="6"/>
  <c r="Q219" i="6"/>
  <c r="R219" i="6"/>
  <c r="Q187" i="6"/>
  <c r="R187" i="6"/>
  <c r="Q155" i="6"/>
  <c r="R155" i="6"/>
  <c r="Q123" i="6"/>
  <c r="R123" i="6"/>
  <c r="Q91" i="6"/>
  <c r="R91" i="6"/>
  <c r="Q59" i="6"/>
  <c r="R59" i="6"/>
  <c r="Q35" i="6"/>
  <c r="R35" i="6"/>
  <c r="Q11" i="6"/>
  <c r="R11" i="6"/>
  <c r="Q546" i="6"/>
  <c r="R546" i="6"/>
  <c r="Q530" i="6"/>
  <c r="R530" i="6"/>
  <c r="Q514" i="6"/>
  <c r="R514" i="6"/>
  <c r="Q498" i="6"/>
  <c r="R498" i="6"/>
  <c r="Q482" i="6"/>
  <c r="R482" i="6"/>
  <c r="Q466" i="6"/>
  <c r="R466" i="6"/>
  <c r="Q450" i="6"/>
  <c r="R450" i="6"/>
  <c r="Q434" i="6"/>
  <c r="R434" i="6"/>
  <c r="Q418" i="6"/>
  <c r="R418" i="6"/>
  <c r="Q402" i="6"/>
  <c r="R402" i="6"/>
  <c r="Q386" i="6"/>
  <c r="R386" i="6"/>
  <c r="Q370" i="6"/>
  <c r="R370" i="6"/>
  <c r="Q354" i="6"/>
  <c r="R354" i="6"/>
  <c r="Q338" i="6"/>
  <c r="R338" i="6"/>
  <c r="Q322" i="6"/>
  <c r="R322" i="6"/>
  <c r="Q306" i="6"/>
  <c r="R306" i="6"/>
  <c r="Q290" i="6"/>
  <c r="R290" i="6"/>
  <c r="Q282" i="6"/>
  <c r="R282" i="6"/>
  <c r="Q266" i="6"/>
  <c r="R266" i="6"/>
  <c r="Q250" i="6"/>
  <c r="R250" i="6"/>
  <c r="Q234" i="6"/>
  <c r="R234" i="6"/>
  <c r="Q218" i="6"/>
  <c r="R218" i="6"/>
  <c r="Q202" i="6"/>
  <c r="R202" i="6"/>
  <c r="Q186" i="6"/>
  <c r="R186" i="6"/>
  <c r="Q170" i="6"/>
  <c r="R170" i="6"/>
  <c r="Q154" i="6"/>
  <c r="R154" i="6"/>
  <c r="Q138" i="6"/>
  <c r="R138" i="6"/>
  <c r="Q122" i="6"/>
  <c r="R122" i="6"/>
  <c r="Q106" i="6"/>
  <c r="R106" i="6"/>
  <c r="Q90" i="6"/>
  <c r="R90" i="6"/>
  <c r="Q74" i="6"/>
  <c r="R74" i="6"/>
  <c r="Q58" i="6"/>
  <c r="R58" i="6"/>
  <c r="Q42" i="6"/>
  <c r="R42" i="6"/>
  <c r="Q26" i="6"/>
  <c r="R26" i="6"/>
  <c r="Q545" i="6"/>
  <c r="R545" i="6"/>
  <c r="Q537" i="6"/>
  <c r="R537" i="6"/>
  <c r="Q521" i="6"/>
  <c r="R521" i="6"/>
  <c r="Q513" i="6"/>
  <c r="R513" i="6"/>
  <c r="Q505" i="6"/>
  <c r="R505" i="6"/>
  <c r="Q481" i="6"/>
  <c r="R481" i="6"/>
  <c r="Q473" i="6"/>
  <c r="R473" i="6"/>
  <c r="Q449" i="6"/>
  <c r="R449" i="6"/>
  <c r="Q441" i="6"/>
  <c r="R441" i="6"/>
  <c r="Q425" i="6"/>
  <c r="R425" i="6"/>
  <c r="Q417" i="6"/>
  <c r="R417" i="6"/>
  <c r="Q409" i="6"/>
  <c r="R409" i="6"/>
  <c r="Q401" i="6"/>
  <c r="R401" i="6"/>
  <c r="Q393" i="6"/>
  <c r="R393" i="6"/>
  <c r="Q385" i="6"/>
  <c r="R385" i="6"/>
  <c r="Q377" i="6"/>
  <c r="R377" i="6"/>
  <c r="Q369" i="6"/>
  <c r="R369" i="6"/>
  <c r="Q361" i="6"/>
  <c r="R361" i="6"/>
  <c r="Q353" i="6"/>
  <c r="R353" i="6"/>
  <c r="Q345" i="6"/>
  <c r="R345" i="6"/>
  <c r="Q337" i="6"/>
  <c r="R337" i="6"/>
  <c r="Q329" i="6"/>
  <c r="R329" i="6"/>
  <c r="Q321" i="6"/>
  <c r="R321" i="6"/>
  <c r="Q313" i="6"/>
  <c r="R313" i="6"/>
  <c r="Q305" i="6"/>
  <c r="R305" i="6"/>
  <c r="Q273" i="6"/>
  <c r="R273" i="6"/>
  <c r="Q265" i="6"/>
  <c r="R265" i="6"/>
  <c r="Q249" i="6"/>
  <c r="R249" i="6"/>
  <c r="Q241" i="6"/>
  <c r="R241" i="6"/>
  <c r="Q233" i="6"/>
  <c r="R233" i="6"/>
  <c r="Q225" i="6"/>
  <c r="R225" i="6"/>
  <c r="Q209" i="6"/>
  <c r="R209" i="6"/>
  <c r="Q193" i="6"/>
  <c r="R193" i="6"/>
  <c r="Q185" i="6"/>
  <c r="R185" i="6"/>
  <c r="Q177" i="6"/>
  <c r="R177" i="6"/>
  <c r="Q169" i="6"/>
  <c r="R169" i="6"/>
  <c r="Q161" i="6"/>
  <c r="R161" i="6"/>
  <c r="Q153" i="6"/>
  <c r="R153" i="6"/>
  <c r="Q145" i="6"/>
  <c r="R145" i="6"/>
  <c r="Q137" i="6"/>
  <c r="R137" i="6"/>
  <c r="Q129" i="6"/>
  <c r="R129" i="6"/>
  <c r="Q113" i="6"/>
  <c r="R113" i="6"/>
  <c r="Q97" i="6"/>
  <c r="R97" i="6"/>
  <c r="Q81" i="6"/>
  <c r="R81" i="6"/>
  <c r="Q73" i="6"/>
  <c r="R73" i="6"/>
  <c r="Q65" i="6"/>
  <c r="R65" i="6"/>
  <c r="Q49" i="6"/>
  <c r="R49" i="6"/>
  <c r="Q41" i="6"/>
  <c r="R41" i="6"/>
  <c r="Q33" i="6"/>
  <c r="R33" i="6"/>
  <c r="Q17" i="6"/>
  <c r="R17" i="6"/>
  <c r="Q9" i="6"/>
  <c r="R9" i="6"/>
  <c r="Q532" i="6"/>
  <c r="R532" i="6"/>
  <c r="Q500" i="6"/>
  <c r="R500" i="6"/>
  <c r="Q468" i="6"/>
  <c r="R468" i="6"/>
  <c r="Q436" i="6"/>
  <c r="R436" i="6"/>
  <c r="Q404" i="6"/>
  <c r="R404" i="6"/>
  <c r="Q380" i="6"/>
  <c r="R380" i="6"/>
  <c r="Q348" i="6"/>
  <c r="R348" i="6"/>
  <c r="Q316" i="6"/>
  <c r="R316" i="6"/>
  <c r="Q284" i="6"/>
  <c r="R284" i="6"/>
  <c r="Q252" i="6"/>
  <c r="R252" i="6"/>
  <c r="Q188" i="6"/>
  <c r="R188" i="6"/>
  <c r="Q124" i="6"/>
  <c r="R124" i="6"/>
  <c r="Q52" i="6"/>
  <c r="R52" i="6"/>
  <c r="Q531" i="6"/>
  <c r="R531" i="6"/>
  <c r="Q499" i="6"/>
  <c r="R499" i="6"/>
  <c r="Q467" i="6"/>
  <c r="R467" i="6"/>
  <c r="Q435" i="6"/>
  <c r="R435" i="6"/>
  <c r="Q403" i="6"/>
  <c r="R403" i="6"/>
  <c r="Q371" i="6"/>
  <c r="R371" i="6"/>
  <c r="Q339" i="6"/>
  <c r="R339" i="6"/>
  <c r="Q307" i="6"/>
  <c r="R307" i="6"/>
  <c r="Q275" i="6"/>
  <c r="R275" i="6"/>
  <c r="Q243" i="6"/>
  <c r="R243" i="6"/>
  <c r="Q211" i="6"/>
  <c r="R211" i="6"/>
  <c r="Q179" i="6"/>
  <c r="R179" i="6"/>
  <c r="Q147" i="6"/>
  <c r="R147" i="6"/>
  <c r="Q115" i="6"/>
  <c r="R115" i="6"/>
  <c r="Q83" i="6"/>
  <c r="R83" i="6"/>
  <c r="Q538" i="6"/>
  <c r="R538" i="6"/>
  <c r="Q522" i="6"/>
  <c r="R522" i="6"/>
  <c r="Q506" i="6"/>
  <c r="R506" i="6"/>
  <c r="Q490" i="6"/>
  <c r="R490" i="6"/>
  <c r="Q474" i="6"/>
  <c r="R474" i="6"/>
  <c r="Q458" i="6"/>
  <c r="R458" i="6"/>
  <c r="Q442" i="6"/>
  <c r="R442" i="6"/>
  <c r="Q426" i="6"/>
  <c r="R426" i="6"/>
  <c r="Q410" i="6"/>
  <c r="R410" i="6"/>
  <c r="Q394" i="6"/>
  <c r="R394" i="6"/>
  <c r="Q378" i="6"/>
  <c r="R378" i="6"/>
  <c r="Q362" i="6"/>
  <c r="R362" i="6"/>
  <c r="Q346" i="6"/>
  <c r="R346" i="6"/>
  <c r="Q330" i="6"/>
  <c r="R330" i="6"/>
  <c r="Q274" i="6"/>
  <c r="R274" i="6"/>
  <c r="Q258" i="6"/>
  <c r="R258" i="6"/>
  <c r="Q242" i="6"/>
  <c r="R242" i="6"/>
  <c r="Q226" i="6"/>
  <c r="R226" i="6"/>
  <c r="Q210" i="6"/>
  <c r="R210" i="6"/>
  <c r="Q194" i="6"/>
  <c r="R194" i="6"/>
  <c r="Q178" i="6"/>
  <c r="R178" i="6"/>
  <c r="Q162" i="6"/>
  <c r="R162" i="6"/>
  <c r="Q146" i="6"/>
  <c r="R146" i="6"/>
  <c r="Q114" i="6"/>
  <c r="R114" i="6"/>
  <c r="Q98" i="6"/>
  <c r="R98" i="6"/>
  <c r="Q66" i="6"/>
  <c r="R66" i="6"/>
  <c r="Q50" i="6"/>
  <c r="R50" i="6"/>
  <c r="Q34" i="6"/>
  <c r="R34" i="6"/>
  <c r="Q18" i="6"/>
  <c r="R18" i="6"/>
  <c r="Q10" i="6"/>
  <c r="R10" i="6"/>
  <c r="Q2" i="6"/>
  <c r="R2" i="6"/>
  <c r="Q544" i="6"/>
  <c r="R544" i="6"/>
  <c r="Q536" i="6"/>
  <c r="R536" i="6"/>
  <c r="Q528" i="6"/>
  <c r="R528" i="6"/>
  <c r="Q520" i="6"/>
  <c r="R520" i="6"/>
  <c r="Q504" i="6"/>
  <c r="R504" i="6"/>
  <c r="Q480" i="6"/>
  <c r="R480" i="6"/>
  <c r="Q472" i="6"/>
  <c r="R472" i="6"/>
  <c r="Q464" i="6"/>
  <c r="R464" i="6"/>
  <c r="Q448" i="6"/>
  <c r="R448" i="6"/>
  <c r="Q440" i="6"/>
  <c r="R440" i="6"/>
  <c r="Q432" i="6"/>
  <c r="R432" i="6"/>
  <c r="Q424" i="6"/>
  <c r="R424" i="6"/>
  <c r="Q416" i="6"/>
  <c r="R416" i="6"/>
  <c r="Q408" i="6"/>
  <c r="R408" i="6"/>
  <c r="Q392" i="6"/>
  <c r="R392" i="6"/>
  <c r="Q384" i="6"/>
  <c r="R384" i="6"/>
  <c r="Q376" i="6"/>
  <c r="R376" i="6"/>
  <c r="Q368" i="6"/>
  <c r="R368" i="6"/>
  <c r="Q360" i="6"/>
  <c r="R360" i="6"/>
  <c r="Q352" i="6"/>
  <c r="R352" i="6"/>
  <c r="Q344" i="6"/>
  <c r="R344" i="6"/>
  <c r="Q336" i="6"/>
  <c r="R336" i="6"/>
  <c r="Q328" i="6"/>
  <c r="R328" i="6"/>
  <c r="Q320" i="6"/>
  <c r="R320" i="6"/>
  <c r="Q288" i="6"/>
  <c r="R288" i="6"/>
  <c r="Q280" i="6"/>
  <c r="R280" i="6"/>
  <c r="Q264" i="6"/>
  <c r="R264" i="6"/>
  <c r="Q256" i="6"/>
  <c r="R256" i="6"/>
  <c r="Q240" i="6"/>
  <c r="R240" i="6"/>
  <c r="Q224" i="6"/>
  <c r="R224" i="6"/>
  <c r="Q200" i="6"/>
  <c r="R200" i="6"/>
  <c r="Q192" i="6"/>
  <c r="R192" i="6"/>
  <c r="Q160" i="6"/>
  <c r="R160" i="6"/>
  <c r="Q152" i="6"/>
  <c r="R152" i="6"/>
  <c r="Q144" i="6"/>
  <c r="R144" i="6"/>
  <c r="Q128" i="6"/>
  <c r="R128" i="6"/>
  <c r="Q96" i="6"/>
  <c r="R96" i="6"/>
  <c r="Q88" i="6"/>
  <c r="R88" i="6"/>
  <c r="Q80" i="6"/>
  <c r="R80" i="6"/>
  <c r="Q64" i="6"/>
  <c r="R64" i="6"/>
  <c r="Q56" i="6"/>
  <c r="R56" i="6"/>
  <c r="Q48" i="6"/>
  <c r="R48" i="6"/>
  <c r="Q32" i="6"/>
  <c r="R32" i="6"/>
  <c r="Q16" i="6"/>
  <c r="R16" i="6"/>
  <c r="Q524" i="6"/>
  <c r="R524" i="6"/>
  <c r="Q492" i="6"/>
  <c r="R492" i="6"/>
  <c r="Q460" i="6"/>
  <c r="R460" i="6"/>
  <c r="Q428" i="6"/>
  <c r="R428" i="6"/>
  <c r="Q396" i="6"/>
  <c r="R396" i="6"/>
  <c r="Q364" i="6"/>
  <c r="R364" i="6"/>
  <c r="Q332" i="6"/>
  <c r="R332" i="6"/>
  <c r="Q300" i="6"/>
  <c r="R300" i="6"/>
  <c r="Q268" i="6"/>
  <c r="R268" i="6"/>
  <c r="Q236" i="6"/>
  <c r="R236" i="6"/>
  <c r="Q172" i="6"/>
  <c r="R172" i="6"/>
  <c r="Q140" i="6"/>
  <c r="R140" i="6"/>
  <c r="Q108" i="6"/>
  <c r="R108" i="6"/>
  <c r="Q76" i="6"/>
  <c r="R76" i="6"/>
  <c r="Q44" i="6"/>
  <c r="R44" i="6"/>
  <c r="Q12" i="6"/>
  <c r="R12" i="6"/>
  <c r="Q523" i="6"/>
  <c r="R523" i="6"/>
  <c r="Q491" i="6"/>
  <c r="R491" i="6"/>
  <c r="Q459" i="6"/>
  <c r="R459" i="6"/>
  <c r="Q427" i="6"/>
  <c r="R427" i="6"/>
  <c r="Q395" i="6"/>
  <c r="R395" i="6"/>
  <c r="Q363" i="6"/>
  <c r="R363" i="6"/>
  <c r="Q331" i="6"/>
  <c r="R331" i="6"/>
  <c r="Q299" i="6"/>
  <c r="R299" i="6"/>
  <c r="Q267" i="6"/>
  <c r="R267" i="6"/>
  <c r="Q227" i="6"/>
  <c r="R227" i="6"/>
  <c r="Q195" i="6"/>
  <c r="R195" i="6"/>
  <c r="Q163" i="6"/>
  <c r="R163" i="6"/>
  <c r="Q131" i="6"/>
  <c r="R131" i="6"/>
  <c r="Q99" i="6"/>
  <c r="R99" i="6"/>
  <c r="Q67" i="6"/>
  <c r="R67" i="6"/>
  <c r="Q43" i="6"/>
  <c r="R43" i="6"/>
  <c r="Q19" i="6"/>
  <c r="R19" i="6"/>
  <c r="Q543" i="6"/>
  <c r="R543" i="6"/>
  <c r="Q479" i="6"/>
  <c r="R479" i="6"/>
  <c r="Q439" i="6"/>
  <c r="R439" i="6"/>
  <c r="Q399" i="6"/>
  <c r="R399" i="6"/>
  <c r="Q383" i="6"/>
  <c r="R383" i="6"/>
  <c r="Q343" i="6"/>
  <c r="R343" i="6"/>
  <c r="Q327" i="6"/>
  <c r="R327" i="6"/>
  <c r="Q311" i="6"/>
  <c r="R311" i="6"/>
  <c r="Q263" i="6"/>
  <c r="R263" i="6"/>
  <c r="Q247" i="6"/>
  <c r="R247" i="6"/>
  <c r="Q231" i="6"/>
  <c r="R231" i="6"/>
  <c r="Q167" i="6"/>
  <c r="R167" i="6"/>
  <c r="Q151" i="6"/>
  <c r="R151" i="6"/>
  <c r="Q119" i="6"/>
  <c r="R119" i="6"/>
  <c r="Q111" i="6"/>
  <c r="R111" i="6"/>
  <c r="Q95" i="6"/>
  <c r="R95" i="6"/>
  <c r="Q47" i="6"/>
  <c r="R47" i="6"/>
  <c r="Q31" i="6"/>
  <c r="R31" i="6"/>
  <c r="Q542" i="6"/>
  <c r="R542" i="6"/>
  <c r="Q534" i="6"/>
  <c r="R534" i="6"/>
  <c r="Q526" i="6"/>
  <c r="R526" i="6"/>
  <c r="Q518" i="6"/>
  <c r="R518" i="6"/>
  <c r="Q510" i="6"/>
  <c r="R510" i="6"/>
  <c r="Q502" i="6"/>
  <c r="R502" i="6"/>
  <c r="Q494" i="6"/>
  <c r="R494" i="6"/>
  <c r="Q486" i="6"/>
  <c r="R486" i="6"/>
  <c r="Q478" i="6"/>
  <c r="R478" i="6"/>
  <c r="Q470" i="6"/>
  <c r="R470" i="6"/>
  <c r="Q462" i="6"/>
  <c r="R462" i="6"/>
  <c r="Q454" i="6"/>
  <c r="R454" i="6"/>
  <c r="Q446" i="6"/>
  <c r="R446" i="6"/>
  <c r="Q438" i="6"/>
  <c r="R438" i="6"/>
  <c r="Q430" i="6"/>
  <c r="R430" i="6"/>
  <c r="Q422" i="6"/>
  <c r="R422" i="6"/>
  <c r="Q414" i="6"/>
  <c r="R414" i="6"/>
  <c r="Q406" i="6"/>
  <c r="R406" i="6"/>
  <c r="Q398" i="6"/>
  <c r="R398" i="6"/>
  <c r="Q390" i="6"/>
  <c r="R390" i="6"/>
  <c r="Q382" i="6"/>
  <c r="R382" i="6"/>
  <c r="Q374" i="6"/>
  <c r="R374" i="6"/>
  <c r="Q366" i="6"/>
  <c r="R366" i="6"/>
  <c r="Q358" i="6"/>
  <c r="R358" i="6"/>
  <c r="Q350" i="6"/>
  <c r="R350" i="6"/>
  <c r="Q342" i="6"/>
  <c r="R342" i="6"/>
  <c r="Q334" i="6"/>
  <c r="R334" i="6"/>
  <c r="Q326" i="6"/>
  <c r="R326" i="6"/>
  <c r="Q318" i="6"/>
  <c r="R318" i="6"/>
  <c r="Q310" i="6"/>
  <c r="R310" i="6"/>
  <c r="Q302" i="6"/>
  <c r="R302" i="6"/>
  <c r="Q294" i="6"/>
  <c r="R294" i="6"/>
  <c r="Q286" i="6"/>
  <c r="R286" i="6"/>
  <c r="Q278" i="6"/>
  <c r="R278" i="6"/>
  <c r="Q270" i="6"/>
  <c r="R270" i="6"/>
  <c r="Q262" i="6"/>
  <c r="R262" i="6"/>
  <c r="Q254" i="6"/>
  <c r="R254" i="6"/>
  <c r="Q246" i="6"/>
  <c r="R246" i="6"/>
  <c r="Q238" i="6"/>
  <c r="R238" i="6"/>
  <c r="Q230" i="6"/>
  <c r="R230" i="6"/>
  <c r="Q222" i="6"/>
  <c r="R222" i="6"/>
  <c r="Q214" i="6"/>
  <c r="R214" i="6"/>
  <c r="Q206" i="6"/>
  <c r="R206" i="6"/>
  <c r="Q198" i="6"/>
  <c r="R198" i="6"/>
  <c r="Q190" i="6"/>
  <c r="R190" i="6"/>
  <c r="Q182" i="6"/>
  <c r="R182" i="6"/>
  <c r="Q174" i="6"/>
  <c r="R174" i="6"/>
  <c r="Q166" i="6"/>
  <c r="R166" i="6"/>
  <c r="Q158" i="6"/>
  <c r="R158" i="6"/>
  <c r="Q150" i="6"/>
  <c r="R150" i="6"/>
  <c r="Q142" i="6"/>
  <c r="R142" i="6"/>
  <c r="Q134" i="6"/>
  <c r="R134" i="6"/>
  <c r="Q118" i="6"/>
  <c r="R118" i="6"/>
  <c r="Q110" i="6"/>
  <c r="R110" i="6"/>
  <c r="Q94" i="6"/>
  <c r="R94" i="6"/>
  <c r="Q86" i="6"/>
  <c r="R86" i="6"/>
  <c r="Q78" i="6"/>
  <c r="R78" i="6"/>
  <c r="Q70" i="6"/>
  <c r="R70" i="6"/>
  <c r="Q62" i="6"/>
  <c r="R62" i="6"/>
  <c r="Q54" i="6"/>
  <c r="R54" i="6"/>
  <c r="Q46" i="6"/>
  <c r="R46" i="6"/>
  <c r="Q30" i="6"/>
  <c r="R30" i="6"/>
  <c r="Q22" i="6"/>
  <c r="R22" i="6"/>
  <c r="Q548" i="6"/>
  <c r="R548" i="6"/>
  <c r="Q516" i="6"/>
  <c r="R516" i="6"/>
  <c r="Q484" i="6"/>
  <c r="R484" i="6"/>
  <c r="Q452" i="6"/>
  <c r="R452" i="6"/>
  <c r="Q420" i="6"/>
  <c r="R420" i="6"/>
  <c r="Q388" i="6"/>
  <c r="R388" i="6"/>
  <c r="Q356" i="6"/>
  <c r="R356" i="6"/>
  <c r="Q324" i="6"/>
  <c r="R324" i="6"/>
  <c r="Q292" i="6"/>
  <c r="R292" i="6"/>
  <c r="Q260" i="6"/>
  <c r="R260" i="6"/>
  <c r="Q228" i="6"/>
  <c r="R228" i="6"/>
  <c r="Q196" i="6"/>
  <c r="R196" i="6"/>
  <c r="Q164" i="6"/>
  <c r="R164" i="6"/>
  <c r="Q132" i="6"/>
  <c r="R132" i="6"/>
  <c r="Q100" i="6"/>
  <c r="R100" i="6"/>
  <c r="Q68" i="6"/>
  <c r="R68" i="6"/>
  <c r="Q36" i="6"/>
  <c r="R36" i="6"/>
  <c r="Q539" i="6"/>
  <c r="R539" i="6"/>
  <c r="Q507" i="6"/>
  <c r="R507" i="6"/>
  <c r="Q475" i="6"/>
  <c r="R475" i="6"/>
  <c r="Q451" i="6"/>
  <c r="R451" i="6"/>
  <c r="Q419" i="6"/>
  <c r="R419" i="6"/>
  <c r="Q387" i="6"/>
  <c r="R387" i="6"/>
  <c r="Q355" i="6"/>
  <c r="R355" i="6"/>
  <c r="Q323" i="6"/>
  <c r="R323" i="6"/>
  <c r="Q291" i="6"/>
  <c r="R291" i="6"/>
  <c r="Q259" i="6"/>
  <c r="R259" i="6"/>
  <c r="Q235" i="6"/>
  <c r="R235" i="6"/>
  <c r="Q203" i="6"/>
  <c r="R203" i="6"/>
  <c r="Q171" i="6"/>
  <c r="R171" i="6"/>
  <c r="Q139" i="6"/>
  <c r="R139" i="6"/>
  <c r="Q107" i="6"/>
  <c r="R107" i="6"/>
  <c r="Q75" i="6"/>
  <c r="R75" i="6"/>
  <c r="Q51" i="6"/>
  <c r="R51" i="6"/>
  <c r="Q27" i="6"/>
  <c r="R27" i="6"/>
  <c r="Q3" i="6"/>
  <c r="R3" i="6"/>
  <c r="Q503" i="6"/>
  <c r="R503" i="6"/>
  <c r="Q471" i="6"/>
  <c r="R471" i="6"/>
  <c r="Q447" i="6"/>
  <c r="R447" i="6"/>
  <c r="Q375" i="6"/>
  <c r="R375" i="6"/>
  <c r="Q367" i="6"/>
  <c r="R367" i="6"/>
  <c r="Q335" i="6"/>
  <c r="R335" i="6"/>
  <c r="Q319" i="6"/>
  <c r="R319" i="6"/>
  <c r="Q303" i="6"/>
  <c r="R303" i="6"/>
  <c r="Q271" i="6"/>
  <c r="R271" i="6"/>
  <c r="Q255" i="6"/>
  <c r="R255" i="6"/>
  <c r="Q207" i="6"/>
  <c r="R207" i="6"/>
  <c r="Q191" i="6"/>
  <c r="R191" i="6"/>
  <c r="Q175" i="6"/>
  <c r="R175" i="6"/>
  <c r="Q159" i="6"/>
  <c r="R159" i="6"/>
  <c r="Q87" i="6"/>
  <c r="R87" i="6"/>
  <c r="Q39" i="6"/>
  <c r="R39" i="6"/>
  <c r="Q533" i="6"/>
  <c r="R533" i="6"/>
  <c r="Q525" i="6"/>
  <c r="R525" i="6"/>
  <c r="Q509" i="6"/>
  <c r="R509" i="6"/>
  <c r="Q501" i="6"/>
  <c r="R501" i="6"/>
  <c r="Q493" i="6"/>
  <c r="R493" i="6"/>
  <c r="Q469" i="6"/>
  <c r="R469" i="6"/>
  <c r="Q461" i="6"/>
  <c r="R461" i="6"/>
  <c r="Q445" i="6"/>
  <c r="R445" i="6"/>
  <c r="Q429" i="6"/>
  <c r="R429" i="6"/>
  <c r="Q421" i="6"/>
  <c r="R421" i="6"/>
  <c r="Q413" i="6"/>
  <c r="R413" i="6"/>
  <c r="Q397" i="6"/>
  <c r="R397" i="6"/>
  <c r="Q389" i="6"/>
  <c r="R389" i="6"/>
  <c r="Q381" i="6"/>
  <c r="R381" i="6"/>
  <c r="Q365" i="6"/>
  <c r="R365" i="6"/>
  <c r="Q357" i="6"/>
  <c r="R357" i="6"/>
  <c r="Q349" i="6"/>
  <c r="R349" i="6"/>
  <c r="Q333" i="6"/>
  <c r="R333" i="6"/>
  <c r="Q309" i="6"/>
  <c r="R309" i="6"/>
  <c r="Q285" i="6"/>
  <c r="R285" i="6"/>
  <c r="Q277" i="6"/>
  <c r="R277" i="6"/>
  <c r="Q269" i="6"/>
  <c r="R269" i="6"/>
  <c r="Q261" i="6"/>
  <c r="R261" i="6"/>
  <c r="Q253" i="6"/>
  <c r="R253" i="6"/>
  <c r="Q245" i="6"/>
  <c r="R245" i="6"/>
  <c r="Q221" i="6"/>
  <c r="R221" i="6"/>
  <c r="Q205" i="6"/>
  <c r="R205" i="6"/>
  <c r="Q197" i="6"/>
  <c r="R197" i="6"/>
  <c r="Q189" i="6"/>
  <c r="R189" i="6"/>
  <c r="Q181" i="6"/>
  <c r="R181" i="6"/>
  <c r="Q157" i="6"/>
  <c r="R157" i="6"/>
  <c r="Q133" i="6"/>
  <c r="R133" i="6"/>
  <c r="Q117" i="6"/>
  <c r="R117" i="6"/>
  <c r="Q101" i="6"/>
  <c r="R101" i="6"/>
  <c r="Q77" i="6"/>
  <c r="R77" i="6"/>
  <c r="Q69" i="6"/>
  <c r="R69" i="6"/>
  <c r="Q53" i="6"/>
  <c r="R53" i="6"/>
  <c r="Q37" i="6"/>
  <c r="R37" i="6"/>
  <c r="Q8" i="6"/>
  <c r="Q14" i="6"/>
  <c r="Q130" i="6"/>
  <c r="Q82" i="6"/>
  <c r="Q529" i="6"/>
  <c r="Q497" i="6"/>
  <c r="Q465" i="6"/>
  <c r="Q433" i="6"/>
  <c r="Q289" i="6"/>
  <c r="Q257" i="6"/>
  <c r="Q512" i="6"/>
  <c r="Q496" i="6"/>
  <c r="Q488" i="6"/>
  <c r="Q456" i="6"/>
  <c r="Q400" i="6"/>
  <c r="Q312" i="6"/>
  <c r="Q304" i="6"/>
  <c r="Q296" i="6"/>
  <c r="Q272" i="6"/>
  <c r="Q248" i="6"/>
  <c r="Q232" i="6"/>
  <c r="Q216" i="6"/>
  <c r="Q208" i="6"/>
  <c r="Q184" i="6"/>
  <c r="Q176" i="6"/>
  <c r="Q168" i="6"/>
  <c r="Q136" i="6"/>
  <c r="Q120" i="6"/>
  <c r="Q112" i="6"/>
  <c r="Q104" i="6"/>
  <c r="Q72" i="6"/>
  <c r="Q40" i="6"/>
  <c r="Q24" i="6"/>
  <c r="Q314" i="6"/>
  <c r="Q298" i="6"/>
  <c r="Q489" i="6"/>
  <c r="Q457" i="6"/>
  <c r="Q297" i="6"/>
  <c r="Q281" i="6"/>
  <c r="Q217" i="6"/>
  <c r="Q201" i="6"/>
  <c r="Q121" i="6"/>
  <c r="Q105" i="6"/>
  <c r="Q89" i="6"/>
  <c r="Q57" i="6"/>
  <c r="Q25" i="6"/>
  <c r="Q535" i="6"/>
  <c r="Q527" i="6"/>
  <c r="Q519" i="6"/>
  <c r="Q511" i="6"/>
  <c r="Q495" i="6"/>
  <c r="Q487" i="6"/>
  <c r="Q463" i="6"/>
  <c r="Q455" i="6"/>
  <c r="Q431" i="6"/>
  <c r="Q423" i="6"/>
  <c r="Q415" i="6"/>
  <c r="Q407" i="6"/>
  <c r="Q391" i="6"/>
  <c r="Q359" i="6"/>
  <c r="Q351" i="6"/>
  <c r="Q295" i="6"/>
  <c r="Q287" i="6"/>
  <c r="Q279" i="6"/>
  <c r="Q239" i="6"/>
  <c r="Q223" i="6"/>
  <c r="Q215" i="6"/>
  <c r="Q199" i="6"/>
  <c r="Q183" i="6"/>
  <c r="Q143" i="6"/>
  <c r="Q135" i="6"/>
  <c r="Q127" i="6"/>
  <c r="Q103" i="6"/>
  <c r="Q79" i="6"/>
  <c r="Q71" i="6"/>
  <c r="Q63" i="6"/>
  <c r="Q55" i="6"/>
  <c r="Q23" i="6"/>
  <c r="Q15" i="6"/>
  <c r="Q549" i="6"/>
  <c r="Q541" i="6"/>
  <c r="Q517" i="6"/>
  <c r="Q485" i="6"/>
  <c r="Q477" i="6"/>
  <c r="Q453" i="6"/>
  <c r="Q437" i="6"/>
  <c r="Q405" i="6"/>
  <c r="Q373" i="6"/>
  <c r="Q341" i="6"/>
  <c r="Q325" i="6"/>
  <c r="Q317" i="6"/>
  <c r="Q301" i="6"/>
  <c r="Q293" i="6"/>
  <c r="Q237" i="6"/>
  <c r="Q229" i="6"/>
  <c r="Q213" i="6"/>
  <c r="Q173" i="6"/>
  <c r="Q165" i="6"/>
  <c r="Q149" i="6"/>
  <c r="Q141" i="6"/>
  <c r="Q125" i="6"/>
  <c r="Q109" i="6"/>
  <c r="Q93" i="6"/>
  <c r="Q85" i="6"/>
  <c r="Q61" i="6"/>
  <c r="Q45" i="6"/>
  <c r="Q29" i="6"/>
  <c r="Q21" i="6"/>
  <c r="Q13" i="6"/>
  <c r="Q126" i="6"/>
  <c r="Q102" i="6"/>
  <c r="Q38" i="6"/>
  <c r="Q220" i="6"/>
  <c r="Q212" i="6"/>
  <c r="Q204" i="6"/>
  <c r="Q156" i="6"/>
  <c r="Q148" i="6"/>
  <c r="Q84" i="6"/>
  <c r="Q20" i="6"/>
  <c r="S3" i="6"/>
  <c r="V3" i="6"/>
  <c r="S12" i="6" l="1"/>
  <c r="S14" i="6"/>
  <c r="S15" i="6"/>
  <c r="S20" i="6"/>
  <c r="S21" i="6"/>
  <c r="S22" i="6"/>
  <c r="S23" i="6"/>
  <c r="S28" i="6"/>
  <c r="S29" i="6"/>
  <c r="S31" i="6"/>
  <c r="S32" i="6"/>
  <c r="S38" i="6"/>
  <c r="S39" i="6"/>
  <c r="S42" i="6"/>
  <c r="S43" i="6"/>
  <c r="S44" i="6"/>
  <c r="S45" i="6"/>
  <c r="S47" i="6"/>
  <c r="S50" i="6"/>
  <c r="S51" i="6"/>
  <c r="S52" i="6"/>
  <c r="S53" i="6"/>
  <c r="S54" i="6"/>
  <c r="S55" i="6"/>
  <c r="S58" i="6"/>
  <c r="S60" i="6"/>
  <c r="S61" i="6"/>
  <c r="S63" i="6"/>
  <c r="S64" i="6"/>
  <c r="S66" i="6"/>
  <c r="S68" i="6"/>
  <c r="S71" i="6"/>
  <c r="S75" i="6"/>
  <c r="S76" i="6"/>
  <c r="S77" i="6"/>
  <c r="S79" i="6"/>
  <c r="S82" i="6"/>
  <c r="S83" i="6"/>
  <c r="S84" i="6"/>
  <c r="S85" i="6"/>
  <c r="S87" i="6"/>
  <c r="S93" i="6"/>
  <c r="S95" i="6"/>
  <c r="S96" i="6"/>
  <c r="S100" i="6"/>
  <c r="S103" i="6"/>
  <c r="S108" i="6"/>
  <c r="S109" i="6"/>
  <c r="S110" i="6"/>
  <c r="S111" i="6"/>
  <c r="S118" i="6"/>
  <c r="S119" i="6"/>
  <c r="S122" i="6"/>
  <c r="S125" i="6"/>
  <c r="S127" i="6"/>
  <c r="S128" i="6"/>
  <c r="S130" i="6"/>
  <c r="S132" i="6"/>
  <c r="S134" i="6"/>
  <c r="S135" i="6"/>
  <c r="S138" i="6"/>
  <c r="S139" i="6"/>
  <c r="S140" i="6"/>
  <c r="S141" i="6"/>
  <c r="S143" i="6"/>
  <c r="S144" i="6"/>
  <c r="S148" i="6"/>
  <c r="S150" i="6"/>
  <c r="S151" i="6"/>
  <c r="S154" i="6"/>
  <c r="S157" i="6"/>
  <c r="S159" i="6"/>
  <c r="S161" i="6"/>
  <c r="S162" i="6"/>
  <c r="S163" i="6"/>
  <c r="S164" i="6"/>
  <c r="S165" i="6"/>
  <c r="S166" i="6"/>
  <c r="S170" i="6"/>
  <c r="S171" i="6"/>
  <c r="S172" i="6"/>
  <c r="S176" i="6"/>
  <c r="S177" i="6"/>
  <c r="S178" i="6"/>
  <c r="S179" i="6"/>
  <c r="S181" i="6"/>
  <c r="S184" i="6"/>
  <c r="S185" i="6"/>
  <c r="S187" i="6"/>
  <c r="S188" i="6"/>
  <c r="S192" i="6"/>
  <c r="S193" i="6"/>
  <c r="S194" i="6"/>
  <c r="S195" i="6"/>
  <c r="S198" i="6"/>
  <c r="S201" i="6"/>
  <c r="S203" i="6"/>
  <c r="S204" i="6"/>
  <c r="S210" i="6"/>
  <c r="S211" i="6"/>
  <c r="S214" i="6"/>
  <c r="S215" i="6"/>
  <c r="S216" i="6"/>
  <c r="S217" i="6"/>
  <c r="S218" i="6"/>
  <c r="S219" i="6"/>
  <c r="S220" i="6"/>
  <c r="S226" i="6"/>
  <c r="S227" i="6"/>
  <c r="S232" i="6"/>
  <c r="S234" i="6"/>
  <c r="S235" i="6"/>
  <c r="S236" i="6"/>
  <c r="S237" i="6"/>
  <c r="S243" i="6"/>
  <c r="S246" i="6"/>
  <c r="S250" i="6"/>
  <c r="S251" i="6"/>
  <c r="S253" i="6"/>
  <c r="S256" i="6"/>
  <c r="S258" i="6"/>
  <c r="S259" i="6"/>
  <c r="S264" i="6"/>
  <c r="S265" i="6"/>
  <c r="S267" i="6"/>
  <c r="S269" i="6"/>
  <c r="S271" i="6"/>
  <c r="S273" i="6"/>
  <c r="S274" i="6"/>
  <c r="S275" i="6"/>
  <c r="S276" i="6"/>
  <c r="S277" i="6"/>
  <c r="S278" i="6"/>
  <c r="S280" i="6"/>
  <c r="S281" i="6"/>
  <c r="S284" i="6"/>
  <c r="S285" i="6"/>
  <c r="S287" i="6"/>
  <c r="S288" i="6"/>
  <c r="S289" i="6"/>
  <c r="S291" i="6"/>
  <c r="S294" i="6"/>
  <c r="S297" i="6"/>
  <c r="S299" i="6"/>
  <c r="S300" i="6"/>
  <c r="S301" i="6"/>
  <c r="S303" i="6"/>
  <c r="S304" i="6"/>
  <c r="S305" i="6"/>
  <c r="S310" i="6"/>
  <c r="S311" i="6"/>
  <c r="S313" i="6"/>
  <c r="S316" i="6"/>
  <c r="S317" i="6"/>
  <c r="S318" i="6"/>
  <c r="S320" i="6"/>
  <c r="S323" i="6"/>
  <c r="S324" i="6"/>
  <c r="S325" i="6"/>
  <c r="S329" i="6"/>
  <c r="S330" i="6"/>
  <c r="S331" i="6"/>
  <c r="S332" i="6"/>
  <c r="S334" i="6"/>
  <c r="S338" i="6"/>
  <c r="S339" i="6"/>
  <c r="S340" i="6"/>
  <c r="S341" i="6"/>
  <c r="S345" i="6"/>
  <c r="S346" i="6"/>
  <c r="S347" i="6"/>
  <c r="S348" i="6"/>
  <c r="S349" i="6"/>
  <c r="S353" i="6"/>
  <c r="S354" i="6"/>
  <c r="S356" i="6"/>
  <c r="S357" i="6"/>
  <c r="S358" i="6"/>
  <c r="S361" i="6"/>
  <c r="S362" i="6"/>
  <c r="S364" i="6"/>
  <c r="S369" i="6"/>
  <c r="S370" i="6"/>
  <c r="S371" i="6"/>
  <c r="S372" i="6"/>
  <c r="S379" i="6"/>
  <c r="S380" i="6"/>
  <c r="S381" i="6"/>
  <c r="S382" i="6"/>
  <c r="S388" i="6"/>
  <c r="S392" i="6"/>
  <c r="S394" i="6"/>
  <c r="S396" i="6"/>
  <c r="S398" i="6"/>
  <c r="S399" i="6"/>
  <c r="S401" i="6"/>
  <c r="S402" i="6"/>
  <c r="S404" i="6"/>
  <c r="S407" i="6"/>
  <c r="S409" i="6"/>
  <c r="S414" i="6"/>
  <c r="S415" i="6"/>
  <c r="S417" i="6"/>
  <c r="S418" i="6"/>
  <c r="S419" i="6"/>
  <c r="S425" i="6"/>
  <c r="S429" i="6"/>
  <c r="S433" i="6"/>
  <c r="S434" i="6"/>
  <c r="S441" i="6"/>
  <c r="S445" i="6"/>
  <c r="S446" i="6"/>
  <c r="S449" i="6"/>
  <c r="S450" i="6"/>
  <c r="S457" i="6"/>
  <c r="S460" i="6"/>
  <c r="S461" i="6"/>
  <c r="S462" i="6"/>
  <c r="S464" i="6"/>
  <c r="S465" i="6"/>
  <c r="S466" i="6"/>
  <c r="S471" i="6"/>
  <c r="S473" i="6"/>
  <c r="S475" i="6"/>
  <c r="S477" i="6"/>
  <c r="S481" i="6"/>
  <c r="S487" i="6"/>
  <c r="S493" i="6"/>
  <c r="S494" i="6"/>
  <c r="S497" i="6"/>
  <c r="S498" i="6"/>
  <c r="S500" i="6"/>
  <c r="S503" i="6"/>
  <c r="S505" i="6"/>
  <c r="S509" i="6"/>
  <c r="S510" i="6"/>
  <c r="S515" i="6"/>
  <c r="S520" i="6"/>
  <c r="S521" i="6"/>
  <c r="S522" i="6"/>
  <c r="S523" i="6"/>
  <c r="S531" i="6"/>
  <c r="S537" i="6"/>
  <c r="S539" i="6"/>
  <c r="S545" i="6"/>
  <c r="S547" i="6"/>
  <c r="S491" i="6" l="1"/>
  <c r="T491" i="6" s="1"/>
  <c r="V459" i="6"/>
  <c r="S459" i="6"/>
  <c r="T459" i="6" s="1"/>
  <c r="V427" i="6"/>
  <c r="S427" i="6"/>
  <c r="T427" i="6" s="1"/>
  <c r="V395" i="6"/>
  <c r="S395" i="6"/>
  <c r="T395" i="6" s="1"/>
  <c r="S363" i="6"/>
  <c r="T363" i="6" s="1"/>
  <c r="V283" i="6"/>
  <c r="S283" i="6"/>
  <c r="T283" i="6" s="1"/>
  <c r="V115" i="6"/>
  <c r="S115" i="6"/>
  <c r="T115" i="6" s="1"/>
  <c r="V91" i="6"/>
  <c r="S91" i="6"/>
  <c r="T91" i="6" s="1"/>
  <c r="V67" i="6"/>
  <c r="S67" i="6"/>
  <c r="T67" i="6" s="1"/>
  <c r="V35" i="6"/>
  <c r="S35" i="6"/>
  <c r="T35" i="6" s="1"/>
  <c r="S546" i="6"/>
  <c r="T546" i="6" s="1"/>
  <c r="V514" i="6"/>
  <c r="S514" i="6"/>
  <c r="T514" i="6" s="1"/>
  <c r="S482" i="6"/>
  <c r="T482" i="6" s="1"/>
  <c r="V386" i="6"/>
  <c r="S386" i="6"/>
  <c r="T386" i="6" s="1"/>
  <c r="V322" i="6"/>
  <c r="S322" i="6"/>
  <c r="T322" i="6" s="1"/>
  <c r="V290" i="6"/>
  <c r="S290" i="6"/>
  <c r="T290" i="6" s="1"/>
  <c r="S266" i="6"/>
  <c r="T266" i="6" s="1"/>
  <c r="S202" i="6"/>
  <c r="T202" i="6" s="1"/>
  <c r="V106" i="6"/>
  <c r="S106" i="6"/>
  <c r="T106" i="6" s="1"/>
  <c r="V74" i="6"/>
  <c r="S74" i="6"/>
  <c r="T74" i="6" s="1"/>
  <c r="V10" i="6"/>
  <c r="S10" i="6"/>
  <c r="T10" i="6" s="1"/>
  <c r="S489" i="6"/>
  <c r="T489" i="6" s="1"/>
  <c r="S393" i="6"/>
  <c r="T393" i="6" s="1"/>
  <c r="V337" i="6"/>
  <c r="S337" i="6"/>
  <c r="T337" i="6" s="1"/>
  <c r="S241" i="6"/>
  <c r="T241" i="6" s="1"/>
  <c r="S225" i="6"/>
  <c r="T225" i="6" s="1"/>
  <c r="S169" i="6"/>
  <c r="T169" i="6" s="1"/>
  <c r="S153" i="6"/>
  <c r="T153" i="6" s="1"/>
  <c r="S145" i="6"/>
  <c r="T145" i="6" s="1"/>
  <c r="S137" i="6"/>
  <c r="T137" i="6" s="1"/>
  <c r="S129" i="6"/>
  <c r="T129" i="6" s="1"/>
  <c r="S121" i="6"/>
  <c r="T121" i="6" s="1"/>
  <c r="S113" i="6"/>
  <c r="T113" i="6" s="1"/>
  <c r="S105" i="6"/>
  <c r="T105" i="6" s="1"/>
  <c r="S97" i="6"/>
  <c r="T97" i="6" s="1"/>
  <c r="S89" i="6"/>
  <c r="T89" i="6" s="1"/>
  <c r="S81" i="6"/>
  <c r="T81" i="6" s="1"/>
  <c r="S73" i="6"/>
  <c r="T73" i="6" s="1"/>
  <c r="S65" i="6"/>
  <c r="T65" i="6" s="1"/>
  <c r="S57" i="6"/>
  <c r="T57" i="6" s="1"/>
  <c r="S49" i="6"/>
  <c r="T49" i="6" s="1"/>
  <c r="S41" i="6"/>
  <c r="T41" i="6" s="1"/>
  <c r="S33" i="6"/>
  <c r="T33" i="6" s="1"/>
  <c r="S25" i="6"/>
  <c r="T25" i="6" s="1"/>
  <c r="S17" i="6"/>
  <c r="T17" i="6" s="1"/>
  <c r="S9" i="6"/>
  <c r="T9" i="6" s="1"/>
  <c r="V544" i="6"/>
  <c r="S544" i="6"/>
  <c r="T544" i="6" s="1"/>
  <c r="S536" i="6"/>
  <c r="T536" i="6" s="1"/>
  <c r="S528" i="6"/>
  <c r="T528" i="6" s="1"/>
  <c r="S512" i="6"/>
  <c r="T512" i="6" s="1"/>
  <c r="S504" i="6"/>
  <c r="T504" i="6" s="1"/>
  <c r="S496" i="6"/>
  <c r="T496" i="6" s="1"/>
  <c r="S488" i="6"/>
  <c r="T488" i="6" s="1"/>
  <c r="S480" i="6"/>
  <c r="T480" i="6" s="1"/>
  <c r="S472" i="6"/>
  <c r="T472" i="6" s="1"/>
  <c r="S456" i="6"/>
  <c r="T456" i="6" s="1"/>
  <c r="S448" i="6"/>
  <c r="T448" i="6" s="1"/>
  <c r="S440" i="6"/>
  <c r="T440" i="6" s="1"/>
  <c r="S432" i="6"/>
  <c r="T432" i="6" s="1"/>
  <c r="S424" i="6"/>
  <c r="T424" i="6" s="1"/>
  <c r="V416" i="6"/>
  <c r="S416" i="6"/>
  <c r="T416" i="6" s="1"/>
  <c r="V408" i="6"/>
  <c r="S408" i="6"/>
  <c r="T408" i="6" s="1"/>
  <c r="S400" i="6"/>
  <c r="T400" i="6" s="1"/>
  <c r="S384" i="6"/>
  <c r="T384" i="6" s="1"/>
  <c r="S376" i="6"/>
  <c r="T376" i="6" s="1"/>
  <c r="V368" i="6"/>
  <c r="S368" i="6"/>
  <c r="T368" i="6" s="1"/>
  <c r="S360" i="6"/>
  <c r="T360" i="6" s="1"/>
  <c r="V352" i="6"/>
  <c r="S352" i="6"/>
  <c r="T352" i="6" s="1"/>
  <c r="S344" i="6"/>
  <c r="T344" i="6" s="1"/>
  <c r="S336" i="6"/>
  <c r="T336" i="6" s="1"/>
  <c r="S328" i="6"/>
  <c r="T328" i="6" s="1"/>
  <c r="V312" i="6"/>
  <c r="S312" i="6"/>
  <c r="T312" i="6" s="1"/>
  <c r="V296" i="6"/>
  <c r="S296" i="6"/>
  <c r="T296" i="6" s="1"/>
  <c r="V272" i="6"/>
  <c r="S272" i="6"/>
  <c r="T272" i="6" s="1"/>
  <c r="S248" i="6"/>
  <c r="T248" i="6" s="1"/>
  <c r="S240" i="6"/>
  <c r="T240" i="6" s="1"/>
  <c r="S224" i="6"/>
  <c r="T224" i="6" s="1"/>
  <c r="V208" i="6"/>
  <c r="S208" i="6"/>
  <c r="T208" i="6" s="1"/>
  <c r="V200" i="6"/>
  <c r="S200" i="6"/>
  <c r="T200" i="6" s="1"/>
  <c r="V168" i="6"/>
  <c r="S168" i="6"/>
  <c r="T168" i="6" s="1"/>
  <c r="V160" i="6"/>
  <c r="S160" i="6"/>
  <c r="T160" i="6" s="1"/>
  <c r="S152" i="6"/>
  <c r="T152" i="6" s="1"/>
  <c r="S136" i="6"/>
  <c r="T136" i="6" s="1"/>
  <c r="S120" i="6"/>
  <c r="T120" i="6" s="1"/>
  <c r="S112" i="6"/>
  <c r="T112" i="6" s="1"/>
  <c r="V104" i="6"/>
  <c r="S104" i="6"/>
  <c r="T104" i="6" s="1"/>
  <c r="V88" i="6"/>
  <c r="S88" i="6"/>
  <c r="T88" i="6" s="1"/>
  <c r="S80" i="6"/>
  <c r="T80" i="6" s="1"/>
  <c r="S72" i="6"/>
  <c r="T72" i="6" s="1"/>
  <c r="S56" i="6"/>
  <c r="T56" i="6" s="1"/>
  <c r="S48" i="6"/>
  <c r="T48" i="6" s="1"/>
  <c r="S40" i="6"/>
  <c r="T40" i="6" s="1"/>
  <c r="V24" i="6"/>
  <c r="S24" i="6"/>
  <c r="T24" i="6" s="1"/>
  <c r="V16" i="6"/>
  <c r="S16" i="6"/>
  <c r="T16" i="6" s="1"/>
  <c r="S8" i="6"/>
  <c r="T8" i="6" s="1"/>
  <c r="V483" i="6"/>
  <c r="S483" i="6"/>
  <c r="T483" i="6" s="1"/>
  <c r="V451" i="6"/>
  <c r="S451" i="6"/>
  <c r="T451" i="6" s="1"/>
  <c r="S387" i="6"/>
  <c r="T387" i="6" s="1"/>
  <c r="S355" i="6"/>
  <c r="T355" i="6" s="1"/>
  <c r="S131" i="6"/>
  <c r="T131" i="6" s="1"/>
  <c r="S19" i="6"/>
  <c r="T19" i="6" s="1"/>
  <c r="S530" i="6"/>
  <c r="T530" i="6" s="1"/>
  <c r="S506" i="6"/>
  <c r="T506" i="6" s="1"/>
  <c r="S410" i="6"/>
  <c r="T410" i="6" s="1"/>
  <c r="S378" i="6"/>
  <c r="T378" i="6" s="1"/>
  <c r="V314" i="6"/>
  <c r="S314" i="6"/>
  <c r="T314" i="6" s="1"/>
  <c r="S282" i="6"/>
  <c r="T282" i="6" s="1"/>
  <c r="S186" i="6"/>
  <c r="T186" i="6" s="1"/>
  <c r="V98" i="6"/>
  <c r="S98" i="6"/>
  <c r="T98" i="6" s="1"/>
  <c r="V34" i="6"/>
  <c r="S34" i="6"/>
  <c r="T34" i="6" s="1"/>
  <c r="S377" i="6"/>
  <c r="T377" i="6" s="1"/>
  <c r="S321" i="6"/>
  <c r="T321" i="6" s="1"/>
  <c r="V257" i="6"/>
  <c r="S257" i="6"/>
  <c r="T257" i="6" s="1"/>
  <c r="S535" i="6"/>
  <c r="T535" i="6" s="1"/>
  <c r="S511" i="6"/>
  <c r="T511" i="6" s="1"/>
  <c r="S463" i="6"/>
  <c r="T463" i="6" s="1"/>
  <c r="V439" i="6"/>
  <c r="S439" i="6"/>
  <c r="T439" i="6" s="1"/>
  <c r="V391" i="6"/>
  <c r="S391" i="6"/>
  <c r="T391" i="6" s="1"/>
  <c r="V367" i="6"/>
  <c r="S367" i="6"/>
  <c r="T367" i="6" s="1"/>
  <c r="V343" i="6"/>
  <c r="S343" i="6"/>
  <c r="T343" i="6" s="1"/>
  <c r="V263" i="6"/>
  <c r="S263" i="6"/>
  <c r="T263" i="6" s="1"/>
  <c r="V239" i="6"/>
  <c r="S239" i="6"/>
  <c r="T239" i="6" s="1"/>
  <c r="V223" i="6"/>
  <c r="S223" i="6"/>
  <c r="T223" i="6" s="1"/>
  <c r="V199" i="6"/>
  <c r="S199" i="6"/>
  <c r="T199" i="6" s="1"/>
  <c r="S542" i="6"/>
  <c r="T542" i="6" s="1"/>
  <c r="S534" i="6"/>
  <c r="T534" i="6" s="1"/>
  <c r="S526" i="6"/>
  <c r="T526" i="6" s="1"/>
  <c r="S518" i="6"/>
  <c r="T518" i="6" s="1"/>
  <c r="V502" i="6"/>
  <c r="S502" i="6"/>
  <c r="T502" i="6" s="1"/>
  <c r="S486" i="6"/>
  <c r="T486" i="6" s="1"/>
  <c r="S478" i="6"/>
  <c r="T478" i="6" s="1"/>
  <c r="S470" i="6"/>
  <c r="T470" i="6" s="1"/>
  <c r="S454" i="6"/>
  <c r="T454" i="6" s="1"/>
  <c r="S438" i="6"/>
  <c r="T438" i="6" s="1"/>
  <c r="S430" i="6"/>
  <c r="T430" i="6" s="1"/>
  <c r="V422" i="6"/>
  <c r="S422" i="6"/>
  <c r="T422" i="6" s="1"/>
  <c r="V406" i="6"/>
  <c r="S406" i="6"/>
  <c r="T406" i="6" s="1"/>
  <c r="S390" i="6"/>
  <c r="T390" i="6" s="1"/>
  <c r="S374" i="6"/>
  <c r="T374" i="6" s="1"/>
  <c r="V366" i="6"/>
  <c r="S366" i="6"/>
  <c r="T366" i="6" s="1"/>
  <c r="S350" i="6"/>
  <c r="T350" i="6" s="1"/>
  <c r="V342" i="6"/>
  <c r="S342" i="6"/>
  <c r="T342" i="6" s="1"/>
  <c r="V326" i="6"/>
  <c r="S326" i="6"/>
  <c r="T326" i="6" s="1"/>
  <c r="S302" i="6"/>
  <c r="T302" i="6" s="1"/>
  <c r="S286" i="6"/>
  <c r="T286" i="6" s="1"/>
  <c r="V270" i="6"/>
  <c r="S270" i="6"/>
  <c r="T270" i="6" s="1"/>
  <c r="V262" i="6"/>
  <c r="S262" i="6"/>
  <c r="T262" i="6" s="1"/>
  <c r="V254" i="6"/>
  <c r="S254" i="6"/>
  <c r="T254" i="6" s="1"/>
  <c r="V238" i="6"/>
  <c r="S238" i="6"/>
  <c r="T238" i="6" s="1"/>
  <c r="V230" i="6"/>
  <c r="S230" i="6"/>
  <c r="T230" i="6" s="1"/>
  <c r="V222" i="6"/>
  <c r="S222" i="6"/>
  <c r="T222" i="6" s="1"/>
  <c r="V206" i="6"/>
  <c r="S206" i="6"/>
  <c r="T206" i="6" s="1"/>
  <c r="V190" i="6"/>
  <c r="S190" i="6"/>
  <c r="T190" i="6" s="1"/>
  <c r="V182" i="6"/>
  <c r="S182" i="6"/>
  <c r="T182" i="6" s="1"/>
  <c r="V174" i="6"/>
  <c r="S174" i="6"/>
  <c r="T174" i="6" s="1"/>
  <c r="S158" i="6"/>
  <c r="T158" i="6" s="1"/>
  <c r="S142" i="6"/>
  <c r="T142" i="6" s="1"/>
  <c r="S126" i="6"/>
  <c r="T126" i="6" s="1"/>
  <c r="S102" i="6"/>
  <c r="T102" i="6" s="1"/>
  <c r="S94" i="6"/>
  <c r="T94" i="6" s="1"/>
  <c r="V86" i="6"/>
  <c r="S86" i="6"/>
  <c r="T86" i="6" s="1"/>
  <c r="V78" i="6"/>
  <c r="S78" i="6"/>
  <c r="T78" i="6" s="1"/>
  <c r="S70" i="6"/>
  <c r="T70" i="6" s="1"/>
  <c r="S62" i="6"/>
  <c r="T62" i="6" s="1"/>
  <c r="S46" i="6"/>
  <c r="T46" i="6" s="1"/>
  <c r="S30" i="6"/>
  <c r="T30" i="6" s="1"/>
  <c r="V507" i="6"/>
  <c r="S507" i="6"/>
  <c r="T507" i="6" s="1"/>
  <c r="V443" i="6"/>
  <c r="S443" i="6"/>
  <c r="T443" i="6" s="1"/>
  <c r="S411" i="6"/>
  <c r="T411" i="6" s="1"/>
  <c r="S307" i="6"/>
  <c r="T307" i="6" s="1"/>
  <c r="S147" i="6"/>
  <c r="T147" i="6" s="1"/>
  <c r="V107" i="6"/>
  <c r="S107" i="6"/>
  <c r="T107" i="6" s="1"/>
  <c r="V59" i="6"/>
  <c r="S59" i="6"/>
  <c r="T59" i="6" s="1"/>
  <c r="V27" i="6"/>
  <c r="S27" i="6"/>
  <c r="T27" i="6" s="1"/>
  <c r="S538" i="6"/>
  <c r="T538" i="6" s="1"/>
  <c r="S474" i="6"/>
  <c r="T474" i="6" s="1"/>
  <c r="S442" i="6"/>
  <c r="T442" i="6" s="1"/>
  <c r="S306" i="6"/>
  <c r="T306" i="6" s="1"/>
  <c r="S242" i="6"/>
  <c r="T242" i="6" s="1"/>
  <c r="V146" i="6"/>
  <c r="S146" i="6"/>
  <c r="T146" i="6" s="1"/>
  <c r="V114" i="6"/>
  <c r="S114" i="6"/>
  <c r="T114" i="6" s="1"/>
  <c r="V90" i="6"/>
  <c r="S90" i="6"/>
  <c r="T90" i="6" s="1"/>
  <c r="V26" i="6"/>
  <c r="S26" i="6"/>
  <c r="T26" i="6" s="1"/>
  <c r="V513" i="6"/>
  <c r="S513" i="6"/>
  <c r="T513" i="6" s="1"/>
  <c r="S385" i="6"/>
  <c r="T385" i="6" s="1"/>
  <c r="S249" i="6"/>
  <c r="T249" i="6" s="1"/>
  <c r="V209" i="6"/>
  <c r="S209" i="6"/>
  <c r="T209" i="6" s="1"/>
  <c r="S527" i="6"/>
  <c r="T527" i="6" s="1"/>
  <c r="V479" i="6"/>
  <c r="S479" i="6"/>
  <c r="T479" i="6" s="1"/>
  <c r="V455" i="6"/>
  <c r="S455" i="6"/>
  <c r="T455" i="6" s="1"/>
  <c r="S431" i="6"/>
  <c r="T431" i="6" s="1"/>
  <c r="V383" i="6"/>
  <c r="S383" i="6"/>
  <c r="T383" i="6" s="1"/>
  <c r="V359" i="6"/>
  <c r="S359" i="6"/>
  <c r="T359" i="6" s="1"/>
  <c r="V335" i="6"/>
  <c r="S335" i="6"/>
  <c r="T335" i="6" s="1"/>
  <c r="V319" i="6"/>
  <c r="S319" i="6"/>
  <c r="T319" i="6" s="1"/>
  <c r="S295" i="6"/>
  <c r="T295" i="6" s="1"/>
  <c r="S247" i="6"/>
  <c r="T247" i="6" s="1"/>
  <c r="S191" i="6"/>
  <c r="T191" i="6" s="1"/>
  <c r="S175" i="6"/>
  <c r="T175" i="6" s="1"/>
  <c r="S549" i="6"/>
  <c r="T549" i="6" s="1"/>
  <c r="S541" i="6"/>
  <c r="T541" i="6" s="1"/>
  <c r="S533" i="6"/>
  <c r="T533" i="6" s="1"/>
  <c r="S525" i="6"/>
  <c r="T525" i="6" s="1"/>
  <c r="S517" i="6"/>
  <c r="T517" i="6" s="1"/>
  <c r="V501" i="6"/>
  <c r="S501" i="6"/>
  <c r="T501" i="6" s="1"/>
  <c r="V485" i="6"/>
  <c r="S485" i="6"/>
  <c r="T485" i="6" s="1"/>
  <c r="V469" i="6"/>
  <c r="S469" i="6"/>
  <c r="T469" i="6" s="1"/>
  <c r="S453" i="6"/>
  <c r="T453" i="6" s="1"/>
  <c r="S437" i="6"/>
  <c r="T437" i="6" s="1"/>
  <c r="S421" i="6"/>
  <c r="T421" i="6" s="1"/>
  <c r="V413" i="6"/>
  <c r="S413" i="6"/>
  <c r="T413" i="6" s="1"/>
  <c r="V405" i="6"/>
  <c r="S405" i="6"/>
  <c r="T405" i="6" s="1"/>
  <c r="V397" i="6"/>
  <c r="S397" i="6"/>
  <c r="T397" i="6" s="1"/>
  <c r="V389" i="6"/>
  <c r="S389" i="6"/>
  <c r="T389" i="6" s="1"/>
  <c r="V373" i="6"/>
  <c r="S373" i="6"/>
  <c r="T373" i="6" s="1"/>
  <c r="S365" i="6"/>
  <c r="T365" i="6" s="1"/>
  <c r="S333" i="6"/>
  <c r="T333" i="6" s="1"/>
  <c r="V309" i="6"/>
  <c r="S309" i="6"/>
  <c r="T309" i="6" s="1"/>
  <c r="S293" i="6"/>
  <c r="T293" i="6" s="1"/>
  <c r="V261" i="6"/>
  <c r="S261" i="6"/>
  <c r="T261" i="6" s="1"/>
  <c r="S245" i="6"/>
  <c r="T245" i="6" s="1"/>
  <c r="V229" i="6"/>
  <c r="S229" i="6"/>
  <c r="T229" i="6" s="1"/>
  <c r="V221" i="6"/>
  <c r="S221" i="6"/>
  <c r="T221" i="6" s="1"/>
  <c r="V213" i="6"/>
  <c r="S213" i="6"/>
  <c r="T213" i="6" s="1"/>
  <c r="S205" i="6"/>
  <c r="T205" i="6" s="1"/>
  <c r="S197" i="6"/>
  <c r="T197" i="6" s="1"/>
  <c r="S189" i="6"/>
  <c r="T189" i="6" s="1"/>
  <c r="S173" i="6"/>
  <c r="T173" i="6" s="1"/>
  <c r="V149" i="6"/>
  <c r="S149" i="6"/>
  <c r="T149" i="6" s="1"/>
  <c r="S133" i="6"/>
  <c r="T133" i="6" s="1"/>
  <c r="V117" i="6"/>
  <c r="S117" i="6"/>
  <c r="T117" i="6" s="1"/>
  <c r="V101" i="6"/>
  <c r="S101" i="6"/>
  <c r="T101" i="6" s="1"/>
  <c r="V69" i="6"/>
  <c r="S69" i="6"/>
  <c r="T69" i="6" s="1"/>
  <c r="V37" i="6"/>
  <c r="S37" i="6"/>
  <c r="T37" i="6" s="1"/>
  <c r="S13" i="6"/>
  <c r="T13" i="6" s="1"/>
  <c r="S499" i="6"/>
  <c r="T499" i="6" s="1"/>
  <c r="V467" i="6"/>
  <c r="S467" i="6"/>
  <c r="T467" i="6" s="1"/>
  <c r="V435" i="6"/>
  <c r="S435" i="6"/>
  <c r="T435" i="6" s="1"/>
  <c r="S403" i="6"/>
  <c r="T403" i="6" s="1"/>
  <c r="V315" i="6"/>
  <c r="S315" i="6"/>
  <c r="T315" i="6" s="1"/>
  <c r="V155" i="6"/>
  <c r="S155" i="6"/>
  <c r="T155" i="6" s="1"/>
  <c r="V123" i="6"/>
  <c r="S123" i="6"/>
  <c r="T123" i="6" s="1"/>
  <c r="V99" i="6"/>
  <c r="S99" i="6"/>
  <c r="T99" i="6" s="1"/>
  <c r="V11" i="6"/>
  <c r="S11" i="6"/>
  <c r="T11" i="6" s="1"/>
  <c r="S490" i="6"/>
  <c r="T490" i="6" s="1"/>
  <c r="S458" i="6"/>
  <c r="T458" i="6" s="1"/>
  <c r="S426" i="6"/>
  <c r="T426" i="6" s="1"/>
  <c r="S298" i="6"/>
  <c r="T298" i="6" s="1"/>
  <c r="V18" i="6"/>
  <c r="S18" i="6"/>
  <c r="T18" i="6" s="1"/>
  <c r="S529" i="6"/>
  <c r="T529" i="6" s="1"/>
  <c r="V233" i="6"/>
  <c r="S233" i="6"/>
  <c r="T233" i="6" s="1"/>
  <c r="S543" i="6"/>
  <c r="T543" i="6" s="1"/>
  <c r="V519" i="6"/>
  <c r="S519" i="6"/>
  <c r="T519" i="6" s="1"/>
  <c r="V495" i="6"/>
  <c r="S495" i="6"/>
  <c r="T495" i="6" s="1"/>
  <c r="V447" i="6"/>
  <c r="S447" i="6"/>
  <c r="T447" i="6" s="1"/>
  <c r="V423" i="6"/>
  <c r="S423" i="6"/>
  <c r="T423" i="6" s="1"/>
  <c r="V375" i="6"/>
  <c r="S375" i="6"/>
  <c r="T375" i="6" s="1"/>
  <c r="V351" i="6"/>
  <c r="S351" i="6"/>
  <c r="T351" i="6" s="1"/>
  <c r="V327" i="6"/>
  <c r="S327" i="6"/>
  <c r="T327" i="6" s="1"/>
  <c r="V279" i="6"/>
  <c r="S279" i="6"/>
  <c r="T279" i="6" s="1"/>
  <c r="S255" i="6"/>
  <c r="T255" i="6" s="1"/>
  <c r="S231" i="6"/>
  <c r="T231" i="6" s="1"/>
  <c r="S207" i="6"/>
  <c r="T207" i="6" s="1"/>
  <c r="V183" i="6"/>
  <c r="S183" i="6"/>
  <c r="T183" i="6" s="1"/>
  <c r="V167" i="6"/>
  <c r="S167" i="6"/>
  <c r="T167" i="6" s="1"/>
  <c r="V548" i="6"/>
  <c r="S548" i="6"/>
  <c r="T548" i="6" s="1"/>
  <c r="V540" i="6"/>
  <c r="S540" i="6"/>
  <c r="T540" i="6" s="1"/>
  <c r="V532" i="6"/>
  <c r="S532" i="6"/>
  <c r="T532" i="6" s="1"/>
  <c r="V524" i="6"/>
  <c r="S524" i="6"/>
  <c r="T524" i="6" s="1"/>
  <c r="V516" i="6"/>
  <c r="S516" i="6"/>
  <c r="T516" i="6" s="1"/>
  <c r="S508" i="6"/>
  <c r="T508" i="6" s="1"/>
  <c r="V492" i="6"/>
  <c r="S492" i="6"/>
  <c r="T492" i="6" s="1"/>
  <c r="S484" i="6"/>
  <c r="T484" i="6" s="1"/>
  <c r="S476" i="6"/>
  <c r="T476" i="6" s="1"/>
  <c r="V468" i="6"/>
  <c r="S468" i="6"/>
  <c r="T468" i="6" s="1"/>
  <c r="V452" i="6"/>
  <c r="S452" i="6"/>
  <c r="T452" i="6" s="1"/>
  <c r="S444" i="6"/>
  <c r="T444" i="6" s="1"/>
  <c r="V436" i="6"/>
  <c r="S436" i="6"/>
  <c r="T436" i="6" s="1"/>
  <c r="S428" i="6"/>
  <c r="T428" i="6" s="1"/>
  <c r="S420" i="6"/>
  <c r="T420" i="6" s="1"/>
  <c r="S412" i="6"/>
  <c r="T412" i="6" s="1"/>
  <c r="S308" i="6"/>
  <c r="T308" i="6" s="1"/>
  <c r="V292" i="6"/>
  <c r="S292" i="6"/>
  <c r="T292" i="6" s="1"/>
  <c r="V268" i="6"/>
  <c r="S268" i="6"/>
  <c r="T268" i="6" s="1"/>
  <c r="V260" i="6"/>
  <c r="S260" i="6"/>
  <c r="T260" i="6" s="1"/>
  <c r="V252" i="6"/>
  <c r="S252" i="6"/>
  <c r="T252" i="6" s="1"/>
  <c r="V244" i="6"/>
  <c r="S244" i="6"/>
  <c r="T244" i="6" s="1"/>
  <c r="V228" i="6"/>
  <c r="S228" i="6"/>
  <c r="T228" i="6" s="1"/>
  <c r="V212" i="6"/>
  <c r="S212" i="6"/>
  <c r="T212" i="6" s="1"/>
  <c r="V196" i="6"/>
  <c r="S196" i="6"/>
  <c r="T196" i="6" s="1"/>
  <c r="V180" i="6"/>
  <c r="S180" i="6"/>
  <c r="T180" i="6" s="1"/>
  <c r="S156" i="6"/>
  <c r="T156" i="6" s="1"/>
  <c r="V124" i="6"/>
  <c r="S124" i="6"/>
  <c r="T124" i="6" s="1"/>
  <c r="V116" i="6"/>
  <c r="S116" i="6"/>
  <c r="T116" i="6" s="1"/>
  <c r="S92" i="6"/>
  <c r="T92" i="6" s="1"/>
  <c r="S36" i="6"/>
  <c r="T36" i="6" s="1"/>
  <c r="T503" i="6"/>
  <c r="T471" i="6"/>
  <c r="T303" i="6"/>
  <c r="T151" i="6"/>
  <c r="T166" i="6"/>
  <c r="T539" i="6"/>
  <c r="T348" i="6"/>
  <c r="T316" i="6"/>
  <c r="T394" i="6"/>
  <c r="T47" i="6"/>
  <c r="T450" i="6"/>
  <c r="T171" i="6"/>
  <c r="V432" i="6"/>
  <c r="V350" i="6"/>
  <c r="T304" i="6"/>
  <c r="T259" i="6"/>
  <c r="T31" i="6"/>
  <c r="V131" i="6"/>
  <c r="T364" i="6"/>
  <c r="T32" i="6"/>
  <c r="V295" i="6"/>
  <c r="T111" i="6"/>
  <c r="T21" i="6"/>
  <c r="V426" i="6"/>
  <c r="T110" i="6"/>
  <c r="T45" i="6"/>
  <c r="V303" i="6"/>
  <c r="T127" i="6"/>
  <c r="T119" i="6"/>
  <c r="V21" i="6"/>
  <c r="V19" i="6"/>
  <c r="V293" i="6"/>
  <c r="T23" i="6"/>
  <c r="V538" i="6"/>
  <c r="V225" i="6"/>
  <c r="V529" i="6"/>
  <c r="T487" i="6"/>
  <c r="V448" i="6"/>
  <c r="T287" i="6"/>
  <c r="T235" i="6"/>
  <c r="V72" i="6"/>
  <c r="T505" i="6"/>
  <c r="T204" i="6"/>
  <c r="V384" i="6"/>
  <c r="V307" i="6"/>
  <c r="T14" i="6"/>
  <c r="T537" i="6"/>
  <c r="T125" i="6"/>
  <c r="T95" i="6"/>
  <c r="V444" i="6"/>
  <c r="V40" i="6"/>
  <c r="T515" i="6"/>
  <c r="T401" i="6"/>
  <c r="T77" i="6"/>
  <c r="V496" i="6"/>
  <c r="T445" i="6"/>
  <c r="V428" i="6"/>
  <c r="T418" i="6"/>
  <c r="V302" i="6"/>
  <c r="T299" i="6"/>
  <c r="V189" i="6"/>
  <c r="V142" i="6"/>
  <c r="T29" i="6"/>
  <c r="T15" i="6"/>
  <c r="V287" i="6"/>
  <c r="T500" i="6"/>
  <c r="T61" i="6"/>
  <c r="V46" i="6"/>
  <c r="T446" i="6"/>
  <c r="T187" i="6"/>
  <c r="T274" i="6"/>
  <c r="T128" i="6"/>
  <c r="V162" i="6"/>
  <c r="V503" i="6"/>
  <c r="V466" i="6"/>
  <c r="V453" i="6"/>
  <c r="V394" i="6"/>
  <c r="T109" i="6"/>
  <c r="V66" i="6"/>
  <c r="V500" i="6"/>
  <c r="V471" i="6"/>
  <c r="V450" i="6"/>
  <c r="V371" i="6"/>
  <c r="T305" i="6"/>
  <c r="V269" i="6"/>
  <c r="T96" i="6"/>
  <c r="V434" i="6"/>
  <c r="V475" i="6"/>
  <c r="V75" i="6"/>
  <c r="V522" i="6"/>
  <c r="V494" i="6"/>
  <c r="T462" i="6"/>
  <c r="V318" i="6"/>
  <c r="T185" i="6"/>
  <c r="V185" i="6"/>
  <c r="V170" i="6"/>
  <c r="V498" i="6"/>
  <c r="V398" i="6"/>
  <c r="V344" i="6"/>
  <c r="V215" i="6"/>
  <c r="T498" i="6"/>
  <c r="T434" i="6"/>
  <c r="V365" i="6"/>
  <c r="V341" i="6"/>
  <c r="V217" i="6"/>
  <c r="V172" i="6"/>
  <c r="V460" i="6"/>
  <c r="V349" i="6"/>
  <c r="T349" i="6"/>
  <c r="V181" i="6"/>
  <c r="V271" i="6"/>
  <c r="T466" i="6"/>
  <c r="V464" i="6"/>
  <c r="T464" i="6"/>
  <c r="V437" i="6"/>
  <c r="V392" i="6"/>
  <c r="T392" i="6"/>
  <c r="T362" i="6"/>
  <c r="V320" i="6"/>
  <c r="V278" i="6"/>
  <c r="T64" i="6"/>
  <c r="V64" i="6"/>
  <c r="T341" i="6"/>
  <c r="T141" i="6"/>
  <c r="T79" i="6"/>
  <c r="T520" i="6"/>
  <c r="T396" i="6"/>
  <c r="T346" i="6"/>
  <c r="T332" i="6"/>
  <c r="T277" i="6"/>
  <c r="T219" i="6"/>
  <c r="T210" i="6"/>
  <c r="V120" i="6"/>
  <c r="T87" i="6"/>
  <c r="T195" i="6"/>
  <c r="T509" i="6"/>
  <c r="T493" i="6"/>
  <c r="V480" i="6"/>
  <c r="V478" i="6"/>
  <c r="V476" i="6"/>
  <c r="T402" i="6"/>
  <c r="V400" i="6"/>
  <c r="T331" i="6"/>
  <c r="V249" i="6"/>
  <c r="V247" i="6"/>
  <c r="V205" i="6"/>
  <c r="T203" i="6"/>
  <c r="V175" i="6"/>
  <c r="V169" i="6"/>
  <c r="V156" i="6"/>
  <c r="T135" i="6"/>
  <c r="V112" i="6"/>
  <c r="T76" i="6"/>
  <c r="T53" i="6"/>
  <c r="T51" i="6"/>
  <c r="V8" i="6"/>
  <c r="T143" i="6"/>
  <c r="V133" i="6"/>
  <c r="T523" i="6"/>
  <c r="V470" i="6"/>
  <c r="T414" i="6"/>
  <c r="V393" i="6"/>
  <c r="V385" i="6"/>
  <c r="V378" i="6"/>
  <c r="V376" i="6"/>
  <c r="T371" i="6"/>
  <c r="T361" i="6"/>
  <c r="T320" i="6"/>
  <c r="T271" i="6"/>
  <c r="T269" i="6"/>
  <c r="V255" i="6"/>
  <c r="V231" i="6"/>
  <c r="T181" i="6"/>
  <c r="T172" i="6"/>
  <c r="V147" i="6"/>
  <c r="T140" i="6"/>
  <c r="T103" i="6"/>
  <c r="V92" i="6"/>
  <c r="V53" i="6"/>
  <c r="V51" i="6"/>
  <c r="T44" i="6"/>
  <c r="T39" i="6"/>
  <c r="T12" i="6"/>
  <c r="T547" i="6"/>
  <c r="V484" i="6"/>
  <c r="V387" i="6"/>
  <c r="V374" i="6"/>
  <c r="V328" i="6"/>
  <c r="V306" i="6"/>
  <c r="T132" i="6"/>
  <c r="T85" i="6"/>
  <c r="T71" i="6"/>
  <c r="T55" i="6"/>
  <c r="V237" i="6"/>
  <c r="T68" i="6"/>
  <c r="V543" i="6"/>
  <c r="V458" i="6"/>
  <c r="V414" i="6"/>
  <c r="V334" i="6"/>
  <c r="T323" i="6"/>
  <c r="V245" i="6"/>
  <c r="T234" i="6"/>
  <c r="T100" i="6"/>
  <c r="V48" i="6"/>
  <c r="T28" i="6"/>
  <c r="V28" i="6"/>
  <c r="V508" i="6"/>
  <c r="V474" i="6"/>
  <c r="V472" i="6"/>
  <c r="V456" i="6"/>
  <c r="V454" i="6"/>
  <c r="V325" i="6"/>
  <c r="T325" i="6"/>
  <c r="V301" i="6"/>
  <c r="V253" i="6"/>
  <c r="T251" i="6"/>
  <c r="T494" i="6"/>
  <c r="V486" i="6"/>
  <c r="V410" i="6"/>
  <c r="T382" i="6"/>
  <c r="T380" i="6"/>
  <c r="V357" i="6"/>
  <c r="V308" i="6"/>
  <c r="T267" i="6"/>
  <c r="V197" i="6"/>
  <c r="T165" i="6"/>
  <c r="V154" i="6"/>
  <c r="V138" i="6"/>
  <c r="V85" i="6"/>
  <c r="V80" i="6"/>
  <c r="T63" i="6"/>
  <c r="V56" i="6"/>
  <c r="T43" i="6"/>
  <c r="V43" i="6"/>
  <c r="V285" i="6"/>
  <c r="V490" i="6"/>
  <c r="V424" i="6"/>
  <c r="T353" i="6"/>
  <c r="T345" i="6"/>
  <c r="V305" i="6"/>
  <c r="V220" i="6"/>
  <c r="V204" i="6"/>
  <c r="V535" i="6"/>
  <c r="V527" i="6"/>
  <c r="V493" i="6"/>
  <c r="V438" i="6"/>
  <c r="V403" i="6"/>
  <c r="V323" i="6"/>
  <c r="V234" i="6"/>
  <c r="T217" i="6"/>
  <c r="V193" i="6"/>
  <c r="V536" i="6"/>
  <c r="V528" i="6"/>
  <c r="T460" i="6"/>
  <c r="T404" i="6"/>
  <c r="V333" i="6"/>
  <c r="V300" i="6"/>
  <c r="V277" i="6"/>
  <c r="T264" i="6"/>
  <c r="V264" i="6"/>
  <c r="T250" i="6"/>
  <c r="V246" i="6"/>
  <c r="T237" i="6"/>
  <c r="V82" i="6"/>
  <c r="V58" i="6"/>
  <c r="T38" i="6"/>
  <c r="V382" i="6"/>
  <c r="V354" i="6"/>
  <c r="T339" i="6"/>
  <c r="T226" i="6"/>
  <c r="V188" i="6"/>
  <c r="T188" i="6"/>
  <c r="T178" i="6"/>
  <c r="V45" i="6"/>
  <c r="V14" i="6"/>
  <c r="V520" i="6"/>
  <c r="V482" i="6"/>
  <c r="V442" i="6"/>
  <c r="V440" i="6"/>
  <c r="V411" i="6"/>
  <c r="T381" i="6"/>
  <c r="V339" i="6"/>
  <c r="V291" i="6"/>
  <c r="T285" i="6"/>
  <c r="T253" i="6"/>
  <c r="V226" i="6"/>
  <c r="V224" i="6"/>
  <c r="V214" i="6"/>
  <c r="T184" i="6"/>
  <c r="V178" i="6"/>
  <c r="T157" i="6"/>
  <c r="V144" i="6"/>
  <c r="V122" i="6"/>
  <c r="V42" i="6"/>
  <c r="T545" i="6"/>
  <c r="T531" i="6"/>
  <c r="T330" i="6"/>
  <c r="V276" i="6"/>
  <c r="V198" i="6"/>
  <c r="V381" i="6"/>
  <c r="V358" i="6"/>
  <c r="V330" i="6"/>
  <c r="V321" i="6"/>
  <c r="V311" i="6"/>
  <c r="V191" i="6"/>
  <c r="V139" i="6"/>
  <c r="V128" i="6"/>
  <c r="V390" i="6"/>
  <c r="V360" i="6"/>
  <c r="V353" i="6"/>
  <c r="V336" i="6"/>
  <c r="T273" i="6"/>
  <c r="V273" i="6"/>
  <c r="T177" i="6"/>
  <c r="V173" i="6"/>
  <c r="V163" i="6"/>
  <c r="T134" i="6"/>
  <c r="V130" i="6"/>
  <c r="T108" i="6"/>
  <c r="T83" i="6"/>
  <c r="V83" i="6"/>
  <c r="V50" i="6"/>
  <c r="T521" i="6"/>
  <c r="V488" i="6"/>
  <c r="T477" i="6"/>
  <c r="T417" i="6"/>
  <c r="V412" i="6"/>
  <c r="T398" i="6"/>
  <c r="T372" i="6"/>
  <c r="V362" i="6"/>
  <c r="V355" i="6"/>
  <c r="T340" i="6"/>
  <c r="V317" i="6"/>
  <c r="V236" i="6"/>
  <c r="V207" i="6"/>
  <c r="V152" i="6"/>
  <c r="V141" i="6"/>
  <c r="V136" i="6"/>
  <c r="V110" i="6"/>
  <c r="V32" i="6"/>
  <c r="T357" i="6"/>
  <c r="T300" i="6"/>
  <c r="T291" i="6"/>
  <c r="T276" i="6"/>
  <c r="T236" i="6"/>
  <c r="T162" i="6"/>
  <c r="V109" i="6"/>
  <c r="V96" i="6"/>
  <c r="V77" i="6"/>
  <c r="T42" i="6"/>
  <c r="V13" i="6"/>
  <c r="T358" i="6"/>
  <c r="T334" i="6"/>
  <c r="T317" i="6"/>
  <c r="T311" i="6"/>
  <c r="T301" i="6"/>
  <c r="T220" i="6"/>
  <c r="T211" i="6"/>
  <c r="T163" i="6"/>
  <c r="T144" i="6"/>
  <c r="T139" i="6"/>
  <c r="T93" i="6"/>
  <c r="T369" i="6"/>
  <c r="T318" i="6"/>
  <c r="T297" i="6"/>
  <c r="T275" i="6"/>
  <c r="T232" i="6"/>
  <c r="T215" i="6"/>
  <c r="V369" i="6"/>
  <c r="V242" i="6"/>
  <c r="V240" i="6"/>
  <c r="T75" i="6"/>
  <c r="V510" i="6"/>
  <c r="T370" i="6"/>
  <c r="V539" i="6"/>
  <c r="V446" i="6"/>
  <c r="V284" i="6"/>
  <c r="T284" i="6"/>
  <c r="V530" i="6"/>
  <c r="V487" i="6"/>
  <c r="T461" i="6"/>
  <c r="V461" i="6"/>
  <c r="V449" i="6"/>
  <c r="T449" i="6"/>
  <c r="V338" i="6"/>
  <c r="T338" i="6"/>
  <c r="V331" i="6"/>
  <c r="V289" i="6"/>
  <c r="T289" i="6"/>
  <c r="T176" i="6"/>
  <c r="V176" i="6"/>
  <c r="V545" i="6"/>
  <c r="V346" i="6"/>
  <c r="V159" i="6"/>
  <c r="T159" i="6"/>
  <c r="V274" i="6"/>
  <c r="V523" i="6"/>
  <c r="V509" i="6"/>
  <c r="V497" i="6"/>
  <c r="T497" i="6"/>
  <c r="V463" i="6"/>
  <c r="V531" i="6"/>
  <c r="T522" i="6"/>
  <c r="V431" i="6"/>
  <c r="T429" i="6"/>
  <c r="V429" i="6"/>
  <c r="T192" i="6"/>
  <c r="V192" i="6"/>
  <c r="V546" i="6"/>
  <c r="V370" i="6"/>
  <c r="V258" i="6"/>
  <c r="T258" i="6"/>
  <c r="V537" i="6"/>
  <c r="V515" i="6"/>
  <c r="V265" i="6"/>
  <c r="T265" i="6"/>
  <c r="T164" i="6"/>
  <c r="V164" i="6"/>
  <c r="V499" i="6"/>
  <c r="V547" i="6"/>
  <c r="V521" i="6"/>
  <c r="V504" i="6"/>
  <c r="T510" i="6"/>
  <c r="V505" i="6"/>
  <c r="V481" i="6"/>
  <c r="T481" i="6"/>
  <c r="V418" i="6"/>
  <c r="V473" i="6"/>
  <c r="T473" i="6"/>
  <c r="V441" i="6"/>
  <c r="T441" i="6"/>
  <c r="V361" i="6"/>
  <c r="V356" i="6"/>
  <c r="T356" i="6"/>
  <c r="V243" i="6"/>
  <c r="T243" i="6"/>
  <c r="V210" i="6"/>
  <c r="V201" i="6"/>
  <c r="T201" i="6"/>
  <c r="T60" i="6"/>
  <c r="V60" i="6"/>
  <c r="V31" i="6"/>
  <c r="V281" i="6"/>
  <c r="T281" i="6"/>
  <c r="V399" i="6"/>
  <c r="T399" i="6"/>
  <c r="V388" i="6"/>
  <c r="T388" i="6"/>
  <c r="V549" i="6"/>
  <c r="V525" i="6"/>
  <c r="V517" i="6"/>
  <c r="V511" i="6"/>
  <c r="V506" i="6"/>
  <c r="V465" i="6"/>
  <c r="T465" i="6"/>
  <c r="V433" i="6"/>
  <c r="T433" i="6"/>
  <c r="V419" i="6"/>
  <c r="T419" i="6"/>
  <c r="V347" i="6"/>
  <c r="T347" i="6"/>
  <c r="T313" i="6"/>
  <c r="V313" i="6"/>
  <c r="T280" i="6"/>
  <c r="V280" i="6"/>
  <c r="V227" i="6"/>
  <c r="T227" i="6"/>
  <c r="V179" i="6"/>
  <c r="T179" i="6"/>
  <c r="T150" i="6"/>
  <c r="T329" i="6"/>
  <c r="V329" i="6"/>
  <c r="V194" i="6"/>
  <c r="T194" i="6"/>
  <c r="V29" i="6"/>
  <c r="V421" i="6"/>
  <c r="T310" i="6"/>
  <c r="V310" i="6"/>
  <c r="T52" i="6"/>
  <c r="V52" i="6"/>
  <c r="V541" i="6"/>
  <c r="V533" i="6"/>
  <c r="V542" i="6"/>
  <c r="V534" i="6"/>
  <c r="V526" i="6"/>
  <c r="V518" i="6"/>
  <c r="V512" i="6"/>
  <c r="V489" i="6"/>
  <c r="V477" i="6"/>
  <c r="V462" i="6"/>
  <c r="V445" i="6"/>
  <c r="V430" i="6"/>
  <c r="V417" i="6"/>
  <c r="T409" i="6"/>
  <c r="T379" i="6"/>
  <c r="V364" i="6"/>
  <c r="V150" i="6"/>
  <c r="V324" i="6"/>
  <c r="T324" i="6"/>
  <c r="V491" i="6"/>
  <c r="T288" i="6"/>
  <c r="V288" i="6"/>
  <c r="V219" i="6"/>
  <c r="V457" i="6"/>
  <c r="T457" i="6"/>
  <c r="V425" i="6"/>
  <c r="T425" i="6"/>
  <c r="V415" i="6"/>
  <c r="T415" i="6"/>
  <c r="V409" i="6"/>
  <c r="V407" i="6"/>
  <c r="T407" i="6"/>
  <c r="V402" i="6"/>
  <c r="V379" i="6"/>
  <c r="V377" i="6"/>
  <c r="V340" i="6"/>
  <c r="V298" i="6"/>
  <c r="T256" i="6"/>
  <c r="V256" i="6"/>
  <c r="T218" i="6"/>
  <c r="V218" i="6"/>
  <c r="T161" i="6"/>
  <c r="V161" i="6"/>
  <c r="V396" i="6"/>
  <c r="V380" i="6"/>
  <c r="V316" i="6"/>
  <c r="V304" i="6"/>
  <c r="V157" i="6"/>
  <c r="V119" i="6"/>
  <c r="T475" i="6"/>
  <c r="T354" i="6"/>
  <c r="V332" i="6"/>
  <c r="V299" i="6"/>
  <c r="V267" i="6"/>
  <c r="V203" i="6"/>
  <c r="T170" i="6"/>
  <c r="V404" i="6"/>
  <c r="V372" i="6"/>
  <c r="T294" i="6"/>
  <c r="V294" i="6"/>
  <c r="T216" i="6"/>
  <c r="V93" i="6"/>
  <c r="V55" i="6"/>
  <c r="T22" i="6"/>
  <c r="V420" i="6"/>
  <c r="V401" i="6"/>
  <c r="V363" i="6"/>
  <c r="V348" i="6"/>
  <c r="V345" i="6"/>
  <c r="V297" i="6"/>
  <c r="V216" i="6"/>
  <c r="V165" i="6"/>
  <c r="V95" i="6"/>
  <c r="V22" i="6"/>
  <c r="V259" i="6"/>
  <c r="V195" i="6"/>
  <c r="T148" i="6"/>
  <c r="T84" i="6"/>
  <c r="T20" i="6"/>
  <c r="V286" i="6"/>
  <c r="V250" i="6"/>
  <c r="V241" i="6"/>
  <c r="V235" i="6"/>
  <c r="V232" i="6"/>
  <c r="T193" i="6"/>
  <c r="V186" i="6"/>
  <c r="V177" i="6"/>
  <c r="V171" i="6"/>
  <c r="V148" i="6"/>
  <c r="V84" i="6"/>
  <c r="V20" i="6"/>
  <c r="V275" i="6"/>
  <c r="V211" i="6"/>
  <c r="V125" i="6"/>
  <c r="T118" i="6"/>
  <c r="V61" i="6"/>
  <c r="T54" i="6"/>
  <c r="V282" i="6"/>
  <c r="V266" i="6"/>
  <c r="V251" i="6"/>
  <c r="V248" i="6"/>
  <c r="V202" i="6"/>
  <c r="V187" i="6"/>
  <c r="V184" i="6"/>
  <c r="V166" i="6"/>
  <c r="V151" i="6"/>
  <c r="V127" i="6"/>
  <c r="V118" i="6"/>
  <c r="V87" i="6"/>
  <c r="V63" i="6"/>
  <c r="V54" i="6"/>
  <c r="V23" i="6"/>
  <c r="T278" i="6"/>
  <c r="T246" i="6"/>
  <c r="T214" i="6"/>
  <c r="T198" i="6"/>
  <c r="V143" i="6"/>
  <c r="V140" i="6"/>
  <c r="V134" i="6"/>
  <c r="V111" i="6"/>
  <c r="V108" i="6"/>
  <c r="V102" i="6"/>
  <c r="V79" i="6"/>
  <c r="V76" i="6"/>
  <c r="V70" i="6"/>
  <c r="V47" i="6"/>
  <c r="V44" i="6"/>
  <c r="V38" i="6"/>
  <c r="V15" i="6"/>
  <c r="V12" i="6"/>
  <c r="V158" i="6"/>
  <c r="V135" i="6"/>
  <c r="V132" i="6"/>
  <c r="V126" i="6"/>
  <c r="V103" i="6"/>
  <c r="V100" i="6"/>
  <c r="V94" i="6"/>
  <c r="V71" i="6"/>
  <c r="V68" i="6"/>
  <c r="V62" i="6"/>
  <c r="V39" i="6"/>
  <c r="V36" i="6"/>
  <c r="V30" i="6"/>
  <c r="T154" i="6"/>
  <c r="T138" i="6"/>
  <c r="T130" i="6"/>
  <c r="T122" i="6"/>
  <c r="T82" i="6"/>
  <c r="T66" i="6"/>
  <c r="T58" i="6"/>
  <c r="T50" i="6"/>
  <c r="T3" i="6"/>
  <c r="V153" i="6"/>
  <c r="V145" i="6"/>
  <c r="V137" i="6"/>
  <c r="V129" i="6"/>
  <c r="V121" i="6"/>
  <c r="V113" i="6"/>
  <c r="V105" i="6"/>
  <c r="V97" i="6"/>
  <c r="V89" i="6"/>
  <c r="V81" i="6"/>
  <c r="V73" i="6"/>
  <c r="V65" i="6"/>
  <c r="V57" i="6"/>
  <c r="V49" i="6"/>
  <c r="V41" i="6"/>
  <c r="V33" i="6"/>
  <c r="V25" i="6"/>
  <c r="V17" i="6"/>
  <c r="V9" i="6"/>
  <c r="S2" i="6"/>
  <c r="V2" i="6" l="1"/>
  <c r="T2" i="6" l="1"/>
</calcChain>
</file>

<file path=xl/connections.xml><?xml version="1.0" encoding="utf-8"?>
<connections xmlns="http://schemas.openxmlformats.org/spreadsheetml/2006/main">
  <connection id="1" keepAlive="1" name="Active_Building_List" type="5" refreshedVersion="4" deleted="1" background="1" saveData="1">
    <dbPr connection="" command="" commandType="3"/>
  </connection>
  <connection id="2" keepAlive="1" name="Master List Of Values" type="5" refreshedVersion="4" deleted="1" background="1" saveData="1">
    <dbPr connection="" command="" commandType="3"/>
  </connection>
  <connection id="3" keepAlive="1" name="Master List Of Values1" type="5" refreshedVersion="4" deleted="1" background="1" saveData="1">
    <dbPr connection="" command="" commandType="3"/>
  </connection>
  <connection id="4" keepAlive="1" name="Master List Of Values2" type="5" refreshedVersion="4" deleted="1" background="1" saveData="1">
    <dbPr connection="" command="" commandType="3"/>
  </connection>
</connections>
</file>

<file path=xl/sharedStrings.xml><?xml version="1.0" encoding="utf-8"?>
<sst xmlns="http://schemas.openxmlformats.org/spreadsheetml/2006/main" count="6616" uniqueCount="3389">
  <si>
    <t>Building Abbr</t>
  </si>
  <si>
    <t>Floor</t>
  </si>
  <si>
    <t>Room</t>
  </si>
  <si>
    <t>Keyword</t>
  </si>
  <si>
    <t>Criticality</t>
  </si>
  <si>
    <t>Status</t>
  </si>
  <si>
    <t>Acquisition Date</t>
  </si>
  <si>
    <t>RICHMND222</t>
  </si>
  <si>
    <t>LIEBERT</t>
  </si>
  <si>
    <t>CAMBRIPORT</t>
  </si>
  <si>
    <t>AMES</t>
  </si>
  <si>
    <t>WILKINS</t>
  </si>
  <si>
    <t>WATTS</t>
  </si>
  <si>
    <t>CAMUS</t>
  </si>
  <si>
    <t>CARRIER</t>
  </si>
  <si>
    <t>MARLEY</t>
  </si>
  <si>
    <t>OTIS</t>
  </si>
  <si>
    <t>GUARDIAN</t>
  </si>
  <si>
    <t>COOK</t>
  </si>
  <si>
    <t>MKPLASTICS</t>
  </si>
  <si>
    <t>CAT</t>
  </si>
  <si>
    <t>WEIL</t>
  </si>
  <si>
    <t>STANCOR</t>
  </si>
  <si>
    <t>TACO</t>
  </si>
  <si>
    <t>MESTEK</t>
  </si>
  <si>
    <t>NAILOR</t>
  </si>
  <si>
    <t>ABB</t>
  </si>
  <si>
    <t>PVI</t>
  </si>
  <si>
    <t>Building ID</t>
  </si>
  <si>
    <t>Site</t>
  </si>
  <si>
    <t>DOWNTOWN</t>
  </si>
  <si>
    <t>Acquisition Comments</t>
  </si>
  <si>
    <t>Warranty Expiration Date</t>
  </si>
  <si>
    <t>Warranty Usage Expiration</t>
  </si>
  <si>
    <t>Warranty Comments</t>
  </si>
  <si>
    <t>PHASE</t>
  </si>
  <si>
    <t>Field Notes</t>
  </si>
  <si>
    <t>Area Serviced (Bldg/Floor/Wing/Room)</t>
  </si>
  <si>
    <t>TERM-UNITS</t>
  </si>
  <si>
    <t>TERM-UH</t>
  </si>
  <si>
    <t>DIV08</t>
  </si>
  <si>
    <t>ALLIED</t>
  </si>
  <si>
    <t>ALLIED STEEL</t>
  </si>
  <si>
    <t>A.O. SMITH</t>
  </si>
  <si>
    <t>AAON</t>
  </si>
  <si>
    <t>THE ABB GROUP</t>
  </si>
  <si>
    <t>ACCESS INDUSTRIES, INC.</t>
  </si>
  <si>
    <t>ACME FAN CO.</t>
  </si>
  <si>
    <t>ACME ENGINEERING &amp; MFR.</t>
  </si>
  <si>
    <t>ADAMSON</t>
  </si>
  <si>
    <t>ADVANCE</t>
  </si>
  <si>
    <t>ADVANCE LIFTS</t>
  </si>
  <si>
    <t>AEG</t>
  </si>
  <si>
    <t>AIR COMPRESSOR PRODUCTS</t>
  </si>
  <si>
    <t>AIRTHERM</t>
  </si>
  <si>
    <t>AJAX</t>
  </si>
  <si>
    <t>AJAX BOILER, INC.</t>
  </si>
  <si>
    <t>ALADDIN</t>
  </si>
  <si>
    <t>ALFA-LAVAL</t>
  </si>
  <si>
    <t>ALLEN-BRAD</t>
  </si>
  <si>
    <t>ALLEN-BRADLEY</t>
  </si>
  <si>
    <t>ALLIS-CHAL</t>
  </si>
  <si>
    <t>ALLIS-CHALMERS</t>
  </si>
  <si>
    <t>ALYAN</t>
  </si>
  <si>
    <t>ALYAN PUMP CO.</t>
  </si>
  <si>
    <t>AMERICAN</t>
  </si>
  <si>
    <t>AMERICAN STANDARD</t>
  </si>
  <si>
    <t>AMINE</t>
  </si>
  <si>
    <t>AMINE PUMPS</t>
  </si>
  <si>
    <t>AMTECH</t>
  </si>
  <si>
    <t>API</t>
  </si>
  <si>
    <t>AMERICAN PRECISION INDUSTRIES, INC.</t>
  </si>
  <si>
    <t>ARCO-IDEA</t>
  </si>
  <si>
    <t>ARCO-IDEAL</t>
  </si>
  <si>
    <t>ARMSTRONG</t>
  </si>
  <si>
    <t>ARROW</t>
  </si>
  <si>
    <t>ARROW MFG.</t>
  </si>
  <si>
    <t>ASCENSION</t>
  </si>
  <si>
    <t>ASCENSION PORTABLE LIFT</t>
  </si>
  <si>
    <t>ATLANTIC</t>
  </si>
  <si>
    <t>ATLAS</t>
  </si>
  <si>
    <t>ATLAS COPCO</t>
  </si>
  <si>
    <t>AURORA</t>
  </si>
  <si>
    <t>AURORA PUMP</t>
  </si>
  <si>
    <t>AW CHESTERTON CO.</t>
  </si>
  <si>
    <t>BAC</t>
  </si>
  <si>
    <t>BALTIMORE AIR COIL</t>
  </si>
  <si>
    <t>BALDOR</t>
  </si>
  <si>
    <t>BARBERCLMN</t>
  </si>
  <si>
    <t>BARBER-COLEMAN</t>
  </si>
  <si>
    <t>BARD</t>
  </si>
  <si>
    <t>BARD CO.</t>
  </si>
  <si>
    <t>BARRY</t>
  </si>
  <si>
    <t>BARRY BLOWER</t>
  </si>
  <si>
    <t>BAY STATE</t>
  </si>
  <si>
    <t>BEACON</t>
  </si>
  <si>
    <t>BEACON MEDEAS MEDICAL</t>
  </si>
  <si>
    <t>BECKER</t>
  </si>
  <si>
    <t>BECKER PUMPS CORP</t>
  </si>
  <si>
    <t>BECKETT</t>
  </si>
  <si>
    <t>BECKWITH</t>
  </si>
  <si>
    <t>BEECO</t>
  </si>
  <si>
    <t>BEECO HERSEY</t>
  </si>
  <si>
    <t>BEL-ART</t>
  </si>
  <si>
    <t>BEL-ART PRODUCTS</t>
  </si>
  <si>
    <t>BELL &amp; GOSSETT DOMESTIC PUMP</t>
  </si>
  <si>
    <t>BERKELEY</t>
  </si>
  <si>
    <t>BERKELEY PUMP</t>
  </si>
  <si>
    <t>BERKO</t>
  </si>
  <si>
    <t>BERNSTROM</t>
  </si>
  <si>
    <t>BERNSTROM INC.</t>
  </si>
  <si>
    <t>BOHN</t>
  </si>
  <si>
    <t>BOHN HEATCRAFT</t>
  </si>
  <si>
    <t>BRIEDERT</t>
  </si>
  <si>
    <t>BRIEDERT-LOUVEREX FAN</t>
  </si>
  <si>
    <t>BROAN FAN CO.</t>
  </si>
  <si>
    <t>BROAN MFG. CO.</t>
  </si>
  <si>
    <t>BROAN MFR. CO.</t>
  </si>
  <si>
    <t>BROAN MOTORS</t>
  </si>
  <si>
    <t>BRUNNER</t>
  </si>
  <si>
    <t>BRYAN</t>
  </si>
  <si>
    <t>BRYAN BOILER INC.</t>
  </si>
  <si>
    <t>BRYANT</t>
  </si>
  <si>
    <t>BUFFALO</t>
  </si>
  <si>
    <t>BUFFALO PUMP</t>
  </si>
  <si>
    <t>BUFFALO FORGE</t>
  </si>
  <si>
    <t>BURKS PUMP</t>
  </si>
  <si>
    <t>BURNHAM</t>
  </si>
  <si>
    <t>BURNHAM CORP.</t>
  </si>
  <si>
    <t>CAMBRIDGEPORT HVAC ACCESSORIES &amp; ENGINEERED SYSTEMS</t>
  </si>
  <si>
    <t>CAMUS DYNAFLAME</t>
  </si>
  <si>
    <t>CANARIIS</t>
  </si>
  <si>
    <t>CANARAIIS CORPORATION</t>
  </si>
  <si>
    <t>CARLIN</t>
  </si>
  <si>
    <t>CARLIN COMBUSTION TECHNOLOGY</t>
  </si>
  <si>
    <t>CARNES</t>
  </si>
  <si>
    <t>CARNES FAN CO.</t>
  </si>
  <si>
    <t>CARRIER CORP.</t>
  </si>
  <si>
    <t>CAST-ROC</t>
  </si>
  <si>
    <t>CAST-ROC-R</t>
  </si>
  <si>
    <t>CATERPILLAR</t>
  </si>
  <si>
    <t>CEMCO</t>
  </si>
  <si>
    <t>CEMLINE</t>
  </si>
  <si>
    <t>CENTRAL</t>
  </si>
  <si>
    <t>CENTRAL AIR CO.</t>
  </si>
  <si>
    <t>CENTRICOOK</t>
  </si>
  <si>
    <t>CENTRI COOK VANE</t>
  </si>
  <si>
    <t>CENTURY</t>
  </si>
  <si>
    <t>CENTURY ELECTRIC</t>
  </si>
  <si>
    <t>CHALLENGE</t>
  </si>
  <si>
    <t>CHALLENGE AIR PRODUCTS</t>
  </si>
  <si>
    <t>CHAMPION</t>
  </si>
  <si>
    <t>CHALLENGE AIR CO.</t>
  </si>
  <si>
    <t>CHEVROLET</t>
  </si>
  <si>
    <t>CHICAGO</t>
  </si>
  <si>
    <t>CHICAGO BLOWER CO.</t>
  </si>
  <si>
    <t>CHROMULOX</t>
  </si>
  <si>
    <t>CINCINNATI</t>
  </si>
  <si>
    <t>CLAIR</t>
  </si>
  <si>
    <t>CLAIR - UV</t>
  </si>
  <si>
    <t>CLEAVER</t>
  </si>
  <si>
    <t>CLEAVER BROOKS</t>
  </si>
  <si>
    <t>CLEMCO</t>
  </si>
  <si>
    <t>CLEMCO CORP.</t>
  </si>
  <si>
    <t>CLEMCO INC.</t>
  </si>
  <si>
    <t>CLIMACOOL</t>
  </si>
  <si>
    <t>CLIMA COOL CORP.</t>
  </si>
  <si>
    <t>COCKRANE</t>
  </si>
  <si>
    <t>COCKRANE DIVISION CRANE</t>
  </si>
  <si>
    <t>COLT</t>
  </si>
  <si>
    <t>COLT-QUINCY</t>
  </si>
  <si>
    <t>COMFORT</t>
  </si>
  <si>
    <t>COMFORT AIR</t>
  </si>
  <si>
    <t>CONBRACO</t>
  </si>
  <si>
    <t>CONTIMTRS</t>
  </si>
  <si>
    <t>CONTINENT</t>
  </si>
  <si>
    <t>COOKSON</t>
  </si>
  <si>
    <t>THE COOKSON COMPANY</t>
  </si>
  <si>
    <t>COOL AIR</t>
  </si>
  <si>
    <t>COOPER</t>
  </si>
  <si>
    <t>COOPER PRODUCTS</t>
  </si>
  <si>
    <t>COPELAND</t>
  </si>
  <si>
    <t>COPELAND COPELEMETIC</t>
  </si>
  <si>
    <t>CRANE-DEM</t>
  </si>
  <si>
    <t>CRANE-DEMING</t>
  </si>
  <si>
    <t>CROWN</t>
  </si>
  <si>
    <t>CROWN IND.</t>
  </si>
  <si>
    <t>CRUCIAL</t>
  </si>
  <si>
    <t>CRUCAIL POWER PRODUCTS</t>
  </si>
  <si>
    <t>CRYSTAL</t>
  </si>
  <si>
    <t>CRYSTAL TIP</t>
  </si>
  <si>
    <t>CUBES FAN</t>
  </si>
  <si>
    <t>CURTIS</t>
  </si>
  <si>
    <t>CURTIS-TOLEDO AIR PRODUCTS</t>
  </si>
  <si>
    <t>D. A. MATOT, INC.</t>
  </si>
  <si>
    <t>DATA AIRE INC.</t>
  </si>
  <si>
    <t>DAVIDSON</t>
  </si>
  <si>
    <t>DAVIDSON FAN CO.</t>
  </si>
  <si>
    <t>DAYTON-SPEEDAIRE</t>
  </si>
  <si>
    <t>DAYTON</t>
  </si>
  <si>
    <t>DAYTON MOTORS</t>
  </si>
  <si>
    <t>DAYTON PRODUCTS</t>
  </si>
  <si>
    <t>DELCO</t>
  </si>
  <si>
    <t>DES CHAMPS TECHNOLOGIES (MUNTERS)</t>
  </si>
  <si>
    <t>DEVILBLISS</t>
  </si>
  <si>
    <t>DEVIL-BLISS</t>
  </si>
  <si>
    <t>DEZURIK</t>
  </si>
  <si>
    <t>DEZURIK VALVES</t>
  </si>
  <si>
    <t>DODGE</t>
  </si>
  <si>
    <t>DOERR</t>
  </si>
  <si>
    <t>DOMESTIC</t>
  </si>
  <si>
    <t>DOMESTIC ENGINEER PUMP</t>
  </si>
  <si>
    <t>DOVER</t>
  </si>
  <si>
    <t>DUAL LITE</t>
  </si>
  <si>
    <t>DUNHAM-BUS</t>
  </si>
  <si>
    <t>DUNHAM-BUSCH</t>
  </si>
  <si>
    <t>DUNKIRK</t>
  </si>
  <si>
    <t>DYNARAY</t>
  </si>
  <si>
    <t>ECLIPSE</t>
  </si>
  <si>
    <t>ECONMITE</t>
  </si>
  <si>
    <t>ELECTRO</t>
  </si>
  <si>
    <t>ELECTRO-STEAM GENERATOR CORP.</t>
  </si>
  <si>
    <t>ELITE</t>
  </si>
  <si>
    <t>ELKAY</t>
  </si>
  <si>
    <t>ELKAY MANUFACTUIRNG, COMPANY</t>
  </si>
  <si>
    <t>EMBASSY</t>
  </si>
  <si>
    <t>EMERSON</t>
  </si>
  <si>
    <t>EMERSON ELECTRIC</t>
  </si>
  <si>
    <t>EMGLO AIR</t>
  </si>
  <si>
    <t>ENCON. MFG. CO.</t>
  </si>
  <si>
    <t>ENERGY</t>
  </si>
  <si>
    <t>ENERJET</t>
  </si>
  <si>
    <t>ENVIRO-TEC</t>
  </si>
  <si>
    <t>ENVIROTEK</t>
  </si>
  <si>
    <t>EVAPCO</t>
  </si>
  <si>
    <t>EVERHARD</t>
  </si>
  <si>
    <t>EVERHARD LIFT</t>
  </si>
  <si>
    <t>EVERPURE</t>
  </si>
  <si>
    <t>EVERPURE, LLC</t>
  </si>
  <si>
    <t>EXIT AIRE</t>
  </si>
  <si>
    <t>FAIRBANKS</t>
  </si>
  <si>
    <t>FAIRBANKS MORRIS</t>
  </si>
  <si>
    <t>FASCO CORPORATION</t>
  </si>
  <si>
    <t>FASCO INDUSTRIES</t>
  </si>
  <si>
    <t>FASCO MOTORS</t>
  </si>
  <si>
    <t>FEBCO</t>
  </si>
  <si>
    <t>FEDERAL</t>
  </si>
  <si>
    <t>FEDERAL ELECTRIC</t>
  </si>
  <si>
    <t>FEDERAL PUMPS</t>
  </si>
  <si>
    <t>FHP MANUFACTURING DIVISION</t>
  </si>
  <si>
    <t>FIAT MANUFACTURERS</t>
  </si>
  <si>
    <t>FILTRINE</t>
  </si>
  <si>
    <t>FILTRINE MANUFACTURING CO.</t>
  </si>
  <si>
    <t>FISHER</t>
  </si>
  <si>
    <t>FISHER FA</t>
  </si>
  <si>
    <t>FKD SERIES</t>
  </si>
  <si>
    <t>FLOW SERVE PUMP</t>
  </si>
  <si>
    <t>FLYGT</t>
  </si>
  <si>
    <t>FACILITIES MANAGEMENT EVENTS</t>
  </si>
  <si>
    <t>FORD</t>
  </si>
  <si>
    <t>FRANKLIN</t>
  </si>
  <si>
    <t>FRANKLIN ELECTRIC</t>
  </si>
  <si>
    <t>FRIEDRICH</t>
  </si>
  <si>
    <t>FULTON</t>
  </si>
  <si>
    <t>FULTON BOILER WORKS</t>
  </si>
  <si>
    <t>FUTERA</t>
  </si>
  <si>
    <t>G.S.I.</t>
  </si>
  <si>
    <t>GANDC</t>
  </si>
  <si>
    <t>GARAVENTA</t>
  </si>
  <si>
    <t>GARAVENTA LIFT</t>
  </si>
  <si>
    <t>GARDNER-DENVER</t>
  </si>
  <si>
    <t>GE</t>
  </si>
  <si>
    <t>GENERAL ELECTRIC</t>
  </si>
  <si>
    <t>GEM</t>
  </si>
  <si>
    <t>GLOBAL ELECTRIC MOTOR CARS - DAIMLER CHRYSLER COMPANY</t>
  </si>
  <si>
    <t>GENERAC</t>
  </si>
  <si>
    <t>GLENCO</t>
  </si>
  <si>
    <t>GLENCO REFRIGERATION EQUIPMENT</t>
  </si>
  <si>
    <t>GMC</t>
  </si>
  <si>
    <t>GM-DELCO</t>
  </si>
  <si>
    <t>GEM-DELCO</t>
  </si>
  <si>
    <t>GMI</t>
  </si>
  <si>
    <t>GOODMAN</t>
  </si>
  <si>
    <t>GOULD</t>
  </si>
  <si>
    <t>GOULD ELECTRIC</t>
  </si>
  <si>
    <t>GOULD MOTORS</t>
  </si>
  <si>
    <t>GOULD PUMPS</t>
  </si>
  <si>
    <t>GOULDS</t>
  </si>
  <si>
    <t>G&amp;L PUMPS</t>
  </si>
  <si>
    <t>GRAHAM</t>
  </si>
  <si>
    <t>GRAHAM WATER COOLERS</t>
  </si>
  <si>
    <t>GORDON PRATT</t>
  </si>
  <si>
    <t>GREENHECK</t>
  </si>
  <si>
    <t>GRINDFOS</t>
  </si>
  <si>
    <t>GRINDFOS PUMPS</t>
  </si>
  <si>
    <t>GRINNELL</t>
  </si>
  <si>
    <t>GRISWOLD</t>
  </si>
  <si>
    <t>GRISWOLD PUMP</t>
  </si>
  <si>
    <t>GUARDIAN EQUIPMENT</t>
  </si>
  <si>
    <t>H.B. SMITH</t>
  </si>
  <si>
    <t>HAAKON</t>
  </si>
  <si>
    <t>HAAKON, INC.</t>
  </si>
  <si>
    <t>HAMILTON</t>
  </si>
  <si>
    <t>HANKISON</t>
  </si>
  <si>
    <t>HARRIS</t>
  </si>
  <si>
    <t>HARRIS ENVIRONMENTAL SYSTEMS, INC.</t>
  </si>
  <si>
    <t>HARTELL</t>
  </si>
  <si>
    <t>HASKRIS</t>
  </si>
  <si>
    <t>HASKRIS CO.</t>
  </si>
  <si>
    <t>HASTINGS</t>
  </si>
  <si>
    <t>HASTINGS CORP.</t>
  </si>
  <si>
    <t>HAW'S PRODUCTS</t>
  </si>
  <si>
    <t>HEAT CONTROL INC.</t>
  </si>
  <si>
    <t>HEATEX</t>
  </si>
  <si>
    <t>HIGHLAND</t>
  </si>
  <si>
    <t>HIGHLAND TANK</t>
  </si>
  <si>
    <t>HONEYWELL</t>
  </si>
  <si>
    <t>HONEYWELL INC.</t>
  </si>
  <si>
    <t>HOSHIZAKI</t>
  </si>
  <si>
    <t>HOWELL</t>
  </si>
  <si>
    <t>HOWELL MOTOR CO.</t>
  </si>
  <si>
    <t>HYDRO</t>
  </si>
  <si>
    <t>HYDRO-THERM</t>
  </si>
  <si>
    <t>ILG CO.</t>
  </si>
  <si>
    <t>ILG INDUS</t>
  </si>
  <si>
    <t>ILG VENTI</t>
  </si>
  <si>
    <t>INGERSOLL</t>
  </si>
  <si>
    <t>INGERSOLL-RAND</t>
  </si>
  <si>
    <t>INNOVENT</t>
  </si>
  <si>
    <t>INNOVENT AIR HANDLING EQUIPMENT</t>
  </si>
  <si>
    <t>INTERNATIONAL COMFORT</t>
  </si>
  <si>
    <t>ITT CORP.</t>
  </si>
  <si>
    <t>JANITROL</t>
  </si>
  <si>
    <t>JEEP</t>
  </si>
  <si>
    <t>JENN-AIR</t>
  </si>
  <si>
    <t>JENNINGS</t>
  </si>
  <si>
    <t>JENNINGS PUMPS, INC.</t>
  </si>
  <si>
    <t>J.F.D. TUBE &amp; COIL PRODUCTS</t>
  </si>
  <si>
    <t>JHNSNCTRLS</t>
  </si>
  <si>
    <t>JOHNSON CONTROLS</t>
  </si>
  <si>
    <t>JOHN DEER CO.</t>
  </si>
  <si>
    <t>JOHNSON</t>
  </si>
  <si>
    <t>KARGARD</t>
  </si>
  <si>
    <t>KELLOG</t>
  </si>
  <si>
    <t>KELLOG-AMERICAN</t>
  </si>
  <si>
    <t>KEYSTONE</t>
  </si>
  <si>
    <t>KEYSTONE PUMPS</t>
  </si>
  <si>
    <t>KOHLER</t>
  </si>
  <si>
    <t>KOLDWAVE</t>
  </si>
  <si>
    <t>KOMLINE</t>
  </si>
  <si>
    <t>KOMLINE-SANDERSON</t>
  </si>
  <si>
    <t>KONE</t>
  </si>
  <si>
    <t>KONE INC.</t>
  </si>
  <si>
    <t>KSB</t>
  </si>
  <si>
    <t>KSB PUMPS &amp; VALVES</t>
  </si>
  <si>
    <t>LABCONCO</t>
  </si>
  <si>
    <t>LANCASTER</t>
  </si>
  <si>
    <t>LANCASTER PUMP</t>
  </si>
  <si>
    <t>LAUREN CO</t>
  </si>
  <si>
    <t>LAYNE-BOWL</t>
  </si>
  <si>
    <t>LAYNE-BOWLER</t>
  </si>
  <si>
    <t>LESSON MOTORS</t>
  </si>
  <si>
    <t>LELAND</t>
  </si>
  <si>
    <t>LELAND FARADAY</t>
  </si>
  <si>
    <t>LENAPE</t>
  </si>
  <si>
    <t>LENNOX</t>
  </si>
  <si>
    <t>LENNOX CORP.</t>
  </si>
  <si>
    <t>LENNOX IN</t>
  </si>
  <si>
    <t>LEONARD</t>
  </si>
  <si>
    <t>LIEBERT CORP.</t>
  </si>
  <si>
    <t>LIMA ELECTRIC</t>
  </si>
  <si>
    <t>LINCGUARD</t>
  </si>
  <si>
    <t>LINCOLN</t>
  </si>
  <si>
    <t>LINCOLN ELECTRIC</t>
  </si>
  <si>
    <t>LITLGIANT</t>
  </si>
  <si>
    <t>LITTLE GIANT PUMP CO.</t>
  </si>
  <si>
    <t>LOCHINVAR</t>
  </si>
  <si>
    <t>LOCHINVAR COPPER HEATER</t>
  </si>
  <si>
    <t>MAGIC</t>
  </si>
  <si>
    <t>MAGIC CHEF</t>
  </si>
  <si>
    <t>MAGNETEK</t>
  </si>
  <si>
    <t>MAGNETEK ELECTRIC</t>
  </si>
  <si>
    <t>MANITOWOC</t>
  </si>
  <si>
    <t>MANITOWOC ICE MACHINES</t>
  </si>
  <si>
    <t>MARATHON</t>
  </si>
  <si>
    <t>MARATHON ELECTRIC</t>
  </si>
  <si>
    <t>MARATHONP</t>
  </si>
  <si>
    <t>MARATHON PUMPS</t>
  </si>
  <si>
    <t>MARK</t>
  </si>
  <si>
    <t>MARK ENGINNERED PRODUCTS</t>
  </si>
  <si>
    <t>MARLOW</t>
  </si>
  <si>
    <t>MARLOW PUMP</t>
  </si>
  <si>
    <t>MASS ENGR.</t>
  </si>
  <si>
    <t>MCQUAY</t>
  </si>
  <si>
    <t>MELBEN</t>
  </si>
  <si>
    <t>MELBREN</t>
  </si>
  <si>
    <t>MENLO</t>
  </si>
  <si>
    <t>MESTEK INC.</t>
  </si>
  <si>
    <t>METROMATIC</t>
  </si>
  <si>
    <t>METROMATIC INC.</t>
  </si>
  <si>
    <t>MICRON</t>
  </si>
  <si>
    <t>MICRON TECHNOLOGIES</t>
  </si>
  <si>
    <t>MILTON ROY PUMPS</t>
  </si>
  <si>
    <t>MITSUB</t>
  </si>
  <si>
    <t>MITSUBISHI</t>
  </si>
  <si>
    <t>M. K. PLASTICS CORPORATION</t>
  </si>
  <si>
    <t>MORLEY</t>
  </si>
  <si>
    <t>MTH</t>
  </si>
  <si>
    <t>MULTISTACK</t>
  </si>
  <si>
    <t>MYERS</t>
  </si>
  <si>
    <t>MYERS POWER PRODUCTS INC.</t>
  </si>
  <si>
    <t>NAILOR COMPANY</t>
  </si>
  <si>
    <t>NASH HYTOR</t>
  </si>
  <si>
    <t>NATIONAL</t>
  </si>
  <si>
    <t>NATIONAL US RADIATOR</t>
  </si>
  <si>
    <t>NEPTUNE</t>
  </si>
  <si>
    <t>NEPTUNE CHEMICAL PUMPS</t>
  </si>
  <si>
    <t>NEW YORK BLOWER</t>
  </si>
  <si>
    <t>NEWBRUNSWI</t>
  </si>
  <si>
    <t>NEW BRUNSWICK</t>
  </si>
  <si>
    <t>NTNLWHEEL</t>
  </si>
  <si>
    <t>NATIONAL WHEEL-O-VATOR</t>
  </si>
  <si>
    <t>NUTONE</t>
  </si>
  <si>
    <t>NUTONE FAN CO.</t>
  </si>
  <si>
    <t>ODP</t>
  </si>
  <si>
    <t>OLDDOMINIO</t>
  </si>
  <si>
    <t>OLD DOMINION</t>
  </si>
  <si>
    <t>OLYMPIAN</t>
  </si>
  <si>
    <t>ONAN</t>
  </si>
  <si>
    <t>OVERHEAD</t>
  </si>
  <si>
    <t>OVERHEAD DOOR COMPANY</t>
  </si>
  <si>
    <t>PACE CORP.</t>
  </si>
  <si>
    <t>PACIFIC</t>
  </si>
  <si>
    <t>PACIFIC PUMP</t>
  </si>
  <si>
    <t>PACO PUMP CO.</t>
  </si>
  <si>
    <t>PARAGON</t>
  </si>
  <si>
    <t>PARAGON OIL CO. (TEXACO)</t>
  </si>
  <si>
    <t>PAT-KELLY</t>
  </si>
  <si>
    <t>PATTERSON-KELLY</t>
  </si>
  <si>
    <t>PATTERSON</t>
  </si>
  <si>
    <t>PATTERSON PUMPS</t>
  </si>
  <si>
    <t>PAYNE</t>
  </si>
  <si>
    <t>PAYNENORTH</t>
  </si>
  <si>
    <t>PAYNE/NORTHERN</t>
  </si>
  <si>
    <t>PEERLESS</t>
  </si>
  <si>
    <t>PEERLESS FAN CO.</t>
  </si>
  <si>
    <t>PENN VENTILATION</t>
  </si>
  <si>
    <t>PHASE INDUCTION</t>
  </si>
  <si>
    <t>PLASTIC</t>
  </si>
  <si>
    <t>PLASTIC BLOWER</t>
  </si>
  <si>
    <t>PORTER CO</t>
  </si>
  <si>
    <t>PORTER-PE</t>
  </si>
  <si>
    <t>POWER LIN</t>
  </si>
  <si>
    <t>POWEREX</t>
  </si>
  <si>
    <t>POWERFLAME</t>
  </si>
  <si>
    <t>POWER FLAME</t>
  </si>
  <si>
    <t>POWERWARE</t>
  </si>
  <si>
    <t>POWERWARE GLOBAL SERVICES</t>
  </si>
  <si>
    <t>PRESTCOLD</t>
  </si>
  <si>
    <t>PVI INDUSTRIES</t>
  </si>
  <si>
    <t>Q MARK</t>
  </si>
  <si>
    <t>QUINCY AIR PRODUCTS</t>
  </si>
  <si>
    <t>RAE CORPORATION</t>
  </si>
  <si>
    <t>RAYNOR</t>
  </si>
  <si>
    <t>RAY-PAK</t>
  </si>
  <si>
    <t>RBI - FUTERA MODULATION</t>
  </si>
  <si>
    <t>RELIANCE</t>
  </si>
  <si>
    <t>RELIANCE ELECTRIC</t>
  </si>
  <si>
    <t>REMA</t>
  </si>
  <si>
    <t>REMA DRI-VAC</t>
  </si>
  <si>
    <t>REPCO</t>
  </si>
  <si>
    <t>REZNOR</t>
  </si>
  <si>
    <t>RHEEM</t>
  </si>
  <si>
    <t>RICHARDSON</t>
  </si>
  <si>
    <t>RICHARDSON/BOYNTON</t>
  </si>
  <si>
    <t>ROCKWELL</t>
  </si>
  <si>
    <t>RUUD</t>
  </si>
  <si>
    <t>RUUD CORPORATION</t>
  </si>
  <si>
    <t>RUWAC</t>
  </si>
  <si>
    <t>RUWAC INDUSTRIAL VACUUMS</t>
  </si>
  <si>
    <t>SAMARITAN</t>
  </si>
  <si>
    <t>SAMARITAN PAD</t>
  </si>
  <si>
    <t>SANYO</t>
  </si>
  <si>
    <t>SANYO CORP</t>
  </si>
  <si>
    <t>SARCO PUMPS</t>
  </si>
  <si>
    <t>SCHINDLER</t>
  </si>
  <si>
    <t>SDMO</t>
  </si>
  <si>
    <t>SDMO INTERNATIONAL</t>
  </si>
  <si>
    <t>SEARS</t>
  </si>
  <si>
    <t>SIEMENS</t>
  </si>
  <si>
    <t>SKIDMORE</t>
  </si>
  <si>
    <t>SKIDMORE PUMPS</t>
  </si>
  <si>
    <t>SKYJACK</t>
  </si>
  <si>
    <t>SKY JACK INC.</t>
  </si>
  <si>
    <t>SMITH AIR COMP.</t>
  </si>
  <si>
    <t>SOFT RAIN IRRIGATOR</t>
  </si>
  <si>
    <t>SPEAKMAN</t>
  </si>
  <si>
    <t>SPEAKMAN WILDEL</t>
  </si>
  <si>
    <t>SPEEDAIRE</t>
  </si>
  <si>
    <t>SPENCER</t>
  </si>
  <si>
    <t>SPENCER GAS CUBE</t>
  </si>
  <si>
    <t>SPIRAX SARCO PUMPS</t>
  </si>
  <si>
    <t>STAIR-GLID</t>
  </si>
  <si>
    <t>STAIR-GLIDE</t>
  </si>
  <si>
    <t>STANCOR COMPANY</t>
  </si>
  <si>
    <t>STATE</t>
  </si>
  <si>
    <t>STERLING</t>
  </si>
  <si>
    <t>STROBIC</t>
  </si>
  <si>
    <t>STROBIC AIR CORPORATION</t>
  </si>
  <si>
    <t>STURTEVAN</t>
  </si>
  <si>
    <t>STURTEVANT FAN CO.</t>
  </si>
  <si>
    <t>SULLAIR</t>
  </si>
  <si>
    <t>SULLAIR COMPRESSOR</t>
  </si>
  <si>
    <t>SULZER</t>
  </si>
  <si>
    <t>SULZER PUMPS</t>
  </si>
  <si>
    <t>SUNRAY</t>
  </si>
  <si>
    <t>SUPERIOR</t>
  </si>
  <si>
    <t>SUSSMAN</t>
  </si>
  <si>
    <t>SUSSMAN ELECTRIC BOILERS</t>
  </si>
  <si>
    <t>SYMMONS</t>
  </si>
  <si>
    <t>SYNCROFLOW</t>
  </si>
  <si>
    <t>SYNCROFLOW INC</t>
  </si>
  <si>
    <t>TACO INC.</t>
  </si>
  <si>
    <t>TAURUS</t>
  </si>
  <si>
    <t>TAURUS FA</t>
  </si>
  <si>
    <t>TECUMSEH</t>
  </si>
  <si>
    <t>TECUMSEH REFRIGERATION EQUIPMENT</t>
  </si>
  <si>
    <t>TEMPRITE</t>
  </si>
  <si>
    <t>TEXACO</t>
  </si>
  <si>
    <t>THERMAL</t>
  </si>
  <si>
    <t>THERMAL SOLUTIONS</t>
  </si>
  <si>
    <t>THRUSH</t>
  </si>
  <si>
    <t>THYSSEN</t>
  </si>
  <si>
    <t>THYSSENKRUPP ELEVATOR</t>
  </si>
  <si>
    <t>TIERDON</t>
  </si>
  <si>
    <t>TJERNLUND</t>
  </si>
  <si>
    <t>TOSHIBA</t>
  </si>
  <si>
    <t>TRANE</t>
  </si>
  <si>
    <t>TRANE CORP.</t>
  </si>
  <si>
    <t>TRAULSEN</t>
  </si>
  <si>
    <t>TRAULSEN REFRIGERATION</t>
  </si>
  <si>
    <t>TRENTON</t>
  </si>
  <si>
    <t>TRENTON REFRIGERATION</t>
  </si>
  <si>
    <t>TWIN CITY FAN &amp; BLOWER</t>
  </si>
  <si>
    <t>TYPHOON</t>
  </si>
  <si>
    <t>U. S. ELECTRIC</t>
  </si>
  <si>
    <t>U. S. MOTOR</t>
  </si>
  <si>
    <t>UBW</t>
  </si>
  <si>
    <t>UBW BOILERS</t>
  </si>
  <si>
    <t>ULTRA-AIR</t>
  </si>
  <si>
    <t>UNIVERSAL</t>
  </si>
  <si>
    <t>UNIVERSAL ELECTRIC</t>
  </si>
  <si>
    <t>US FILTER</t>
  </si>
  <si>
    <t>UTICA</t>
  </si>
  <si>
    <t>VENTROL</t>
  </si>
  <si>
    <t>VENTROL AIR HANDLER</t>
  </si>
  <si>
    <t>VICTORY</t>
  </si>
  <si>
    <t>VULCAN</t>
  </si>
  <si>
    <t>VULCAN CORP.</t>
  </si>
  <si>
    <t>WAGNER</t>
  </si>
  <si>
    <t>WAGNER MOTORS</t>
  </si>
  <si>
    <t>WAGNER INC.</t>
  </si>
  <si>
    <t>WALTON</t>
  </si>
  <si>
    <t>WALTON LAB CO.</t>
  </si>
  <si>
    <t>WARREN</t>
  </si>
  <si>
    <t>WARREN CONTROLS</t>
  </si>
  <si>
    <t>WAUKESHA</t>
  </si>
  <si>
    <t>WAYNE PUMP CORP</t>
  </si>
  <si>
    <t>WEBSTER</t>
  </si>
  <si>
    <t>WEBSTER BURNER</t>
  </si>
  <si>
    <t>WEIL COMPANY</t>
  </si>
  <si>
    <t>WEIL PUMP COMPANY INC.</t>
  </si>
  <si>
    <t>WEIL-MCL</t>
  </si>
  <si>
    <t>WEIL-MCLAIN (HVAC)</t>
  </si>
  <si>
    <t>WESTNGHSE</t>
  </si>
  <si>
    <t>WESTINGHOUSE ELECTRIC CO.</t>
  </si>
  <si>
    <t>WESTWARWIC</t>
  </si>
  <si>
    <t>WEST WARWICK WINWATER INC.</t>
  </si>
  <si>
    <t>WHALEN</t>
  </si>
  <si>
    <t>WHIRLTEC</t>
  </si>
  <si>
    <t>WILLIAMSON</t>
  </si>
  <si>
    <t>WINCO</t>
  </si>
  <si>
    <t>WING</t>
  </si>
  <si>
    <t>WING FAN</t>
  </si>
  <si>
    <t>WINPOWER</t>
  </si>
  <si>
    <t>WON-DOOR CORPORATION</t>
  </si>
  <si>
    <t>WOODS INC.</t>
  </si>
  <si>
    <t>WORTHING</t>
  </si>
  <si>
    <t>WORTHINGTON CORP.</t>
  </si>
  <si>
    <t>WEST WARWICK WELDING INC.</t>
  </si>
  <si>
    <t>YOEMANS</t>
  </si>
  <si>
    <t>YOEMANS PUMP</t>
  </si>
  <si>
    <t>YORK CORP.</t>
  </si>
  <si>
    <t>YORK INTERNATION CORP.</t>
  </si>
  <si>
    <t>YORK MFG.</t>
  </si>
  <si>
    <t>YOUNGSTOWN</t>
  </si>
  <si>
    <t>YOUNGSTOWN STEEL</t>
  </si>
  <si>
    <t>YORK SHIPLEY</t>
  </si>
  <si>
    <t>ZURN</t>
  </si>
  <si>
    <t>ZURN ENERGY</t>
  </si>
  <si>
    <t>ACTIVE</t>
  </si>
  <si>
    <t>PUMP</t>
  </si>
  <si>
    <t>FAN</t>
  </si>
  <si>
    <t>DIV01</t>
  </si>
  <si>
    <t>DOCK-EQUIP</t>
  </si>
  <si>
    <t>DIV03</t>
  </si>
  <si>
    <t>DOOR</t>
  </si>
  <si>
    <t>ROOF</t>
  </si>
  <si>
    <t>SCREEN</t>
  </si>
  <si>
    <t>DIV02</t>
  </si>
  <si>
    <t>DRAIN</t>
  </si>
  <si>
    <t>METER</t>
  </si>
  <si>
    <t>CONTROLS</t>
  </si>
  <si>
    <t>DIV09</t>
  </si>
  <si>
    <t>COOLING TOWER</t>
  </si>
  <si>
    <t>VALVE</t>
  </si>
  <si>
    <t>MONITOR</t>
  </si>
  <si>
    <t>DAMPER</t>
  </si>
  <si>
    <t>BRAY</t>
  </si>
  <si>
    <t>JOSAM</t>
  </si>
  <si>
    <t>PRECISION</t>
  </si>
  <si>
    <t>FIRESUPSYS</t>
  </si>
  <si>
    <t>VICTAULIC</t>
  </si>
  <si>
    <t>TANK</t>
  </si>
  <si>
    <t>AMTROL</t>
  </si>
  <si>
    <t>BOILER</t>
  </si>
  <si>
    <t>RAMTEL</t>
  </si>
  <si>
    <t>LIGHTING</t>
  </si>
  <si>
    <t>LUTRON</t>
  </si>
  <si>
    <t>FIRE ALARM</t>
  </si>
  <si>
    <t>GAMEWELL</t>
  </si>
  <si>
    <t>SAFEWAY</t>
  </si>
  <si>
    <t>ELEC-SYS</t>
  </si>
  <si>
    <t>AHU</t>
  </si>
  <si>
    <t>MOTOR</t>
  </si>
  <si>
    <t>CHILLER</t>
  </si>
  <si>
    <t>CT-OPEN</t>
  </si>
  <si>
    <t>VFD</t>
  </si>
  <si>
    <t>GENERATOR</t>
  </si>
  <si>
    <t>PLASTIFER</t>
  </si>
  <si>
    <t>LARKIN</t>
  </si>
  <si>
    <t>ENVIRONAIR</t>
  </si>
  <si>
    <t>HWH-GAS</t>
  </si>
  <si>
    <t>HW-HEATER</t>
  </si>
  <si>
    <t>PU-SUMP</t>
  </si>
  <si>
    <t>AC-CRAC</t>
  </si>
  <si>
    <t>AC-UNIT</t>
  </si>
  <si>
    <t>EQ_Group</t>
  </si>
  <si>
    <t>EQ_Type</t>
  </si>
  <si>
    <t>MFR (10)</t>
  </si>
  <si>
    <t>MFR Description (65)</t>
  </si>
  <si>
    <t>BRAY INTERNATIONAL</t>
  </si>
  <si>
    <t>JOSAM COMPANY</t>
  </si>
  <si>
    <t>NIBCO</t>
  </si>
  <si>
    <t>NIBCO INC</t>
  </si>
  <si>
    <t>MFR</t>
  </si>
  <si>
    <t>PRECISION PLUMBING PRODUCTS</t>
  </si>
  <si>
    <t>LUTRON ELECTRONICS INC.</t>
  </si>
  <si>
    <t>SAFEWAY ELECTRONICS</t>
  </si>
  <si>
    <t>RUSSELL</t>
  </si>
  <si>
    <t>RUSSELL ELECTRIC</t>
  </si>
  <si>
    <t>AO-SMITH</t>
  </si>
  <si>
    <t>ACCESS-IND</t>
  </si>
  <si>
    <t>ACME-FAN</t>
  </si>
  <si>
    <t>ACME-MFR</t>
  </si>
  <si>
    <t>AIR-COMPR</t>
  </si>
  <si>
    <t>AW-CHEST</t>
  </si>
  <si>
    <t>BAY-STATE</t>
  </si>
  <si>
    <t>BROAN-MFG</t>
  </si>
  <si>
    <t>BROAN-MFR</t>
  </si>
  <si>
    <t>BROAN-MTR</t>
  </si>
  <si>
    <t>BUFFLO-FOR</t>
  </si>
  <si>
    <t>BURKS-PUMP</t>
  </si>
  <si>
    <t>CLEMCO-INC</t>
  </si>
  <si>
    <t>COOL-AIR</t>
  </si>
  <si>
    <t>CUBES-FAN</t>
  </si>
  <si>
    <t>DA-MATOT</t>
  </si>
  <si>
    <t>DATA-AIRE</t>
  </si>
  <si>
    <t>DAYTN-SPDR</t>
  </si>
  <si>
    <t>DAYTON-MTR</t>
  </si>
  <si>
    <t>DAYTON-PRO</t>
  </si>
  <si>
    <t>DES-CHAMPS</t>
  </si>
  <si>
    <t>DUAL-LITE</t>
  </si>
  <si>
    <t>EMGLO-AIR</t>
  </si>
  <si>
    <t>ENCON-MFG</t>
  </si>
  <si>
    <t>EXIT-AIRE</t>
  </si>
  <si>
    <t>FASCO-CORP</t>
  </si>
  <si>
    <t>FASCO-IND</t>
  </si>
  <si>
    <t>FASCO-MTR</t>
  </si>
  <si>
    <t>FEDRL-PUMP</t>
  </si>
  <si>
    <t>FHP-MANUF</t>
  </si>
  <si>
    <t>FIAT-MANF</t>
  </si>
  <si>
    <t>FKD-SERIES</t>
  </si>
  <si>
    <t>FLOW-SERVE</t>
  </si>
  <si>
    <t>FM-EVENTS</t>
  </si>
  <si>
    <t>GSI</t>
  </si>
  <si>
    <t>GARDNERD</t>
  </si>
  <si>
    <t>GOULD-MTR</t>
  </si>
  <si>
    <t>GOULD-PUMP</t>
  </si>
  <si>
    <t>GRDN-PRTT</t>
  </si>
  <si>
    <t>HB-SMITH</t>
  </si>
  <si>
    <t>HAWS-CO</t>
  </si>
  <si>
    <t>HAW'S CORPORATION</t>
  </si>
  <si>
    <t>HAWS-P</t>
  </si>
  <si>
    <t>HEAT-CONT</t>
  </si>
  <si>
    <t>ILG-CO</t>
  </si>
  <si>
    <t>ILG-INDUS</t>
  </si>
  <si>
    <t>ILG-VENTI</t>
  </si>
  <si>
    <t>INTR-COMF</t>
  </si>
  <si>
    <t>ITT-CORP</t>
  </si>
  <si>
    <t>JFD-TUBE</t>
  </si>
  <si>
    <t>JOHN-DEER</t>
  </si>
  <si>
    <t>LEESON-MTR</t>
  </si>
  <si>
    <t>LENNOX-INC</t>
  </si>
  <si>
    <t>LIMA-ELEC</t>
  </si>
  <si>
    <t>MASS-ENGR</t>
  </si>
  <si>
    <t>MILTON-ROY</t>
  </si>
  <si>
    <t>NASH-HYTOR</t>
  </si>
  <si>
    <t>NEWYORK</t>
  </si>
  <si>
    <t>PACE-CORP</t>
  </si>
  <si>
    <t>PACO-PUMP</t>
  </si>
  <si>
    <t>PENN-VENT</t>
  </si>
  <si>
    <t>PORTER-CO</t>
  </si>
  <si>
    <t>POWER-LIN</t>
  </si>
  <si>
    <t>QMARK</t>
  </si>
  <si>
    <t>QUINCY-AIR</t>
  </si>
  <si>
    <t>RAE-CORP</t>
  </si>
  <si>
    <t>RBI-FUTERA</t>
  </si>
  <si>
    <t>SMITH-AIR</t>
  </si>
  <si>
    <t>SOFT-RAIN</t>
  </si>
  <si>
    <t>SPIRAX-SAR</t>
  </si>
  <si>
    <t>US-ELEC</t>
  </si>
  <si>
    <t>US-ELEV</t>
  </si>
  <si>
    <t>US-MOTOR</t>
  </si>
  <si>
    <t>US-FILTER</t>
  </si>
  <si>
    <t>WAGNER-INC</t>
  </si>
  <si>
    <t>WAYNE-PUMP</t>
  </si>
  <si>
    <t>WEIL-PUMP</t>
  </si>
  <si>
    <t>WOODS-INC</t>
  </si>
  <si>
    <t>WW-WELDING</t>
  </si>
  <si>
    <t>YORK-CORP</t>
  </si>
  <si>
    <t>YORK-INTE</t>
  </si>
  <si>
    <t>YORK-MFG</t>
  </si>
  <si>
    <t>YRK-SHPLY</t>
  </si>
  <si>
    <t>AMTROL INC.</t>
  </si>
  <si>
    <t>CAPTIVAIRE</t>
  </si>
  <si>
    <t>CAPTIVEAIRE SYSTEMS</t>
  </si>
  <si>
    <t>ENVIRONAIR SYSTEMS</t>
  </si>
  <si>
    <t>GAMEWELL FIRE CONTROL INSTRUMENTS</t>
  </si>
  <si>
    <t>LARKIN COLD STORAGE</t>
  </si>
  <si>
    <t>PLASTIFER SRL</t>
  </si>
  <si>
    <t>RAMTEL CO.</t>
  </si>
  <si>
    <t>SPACEAGE</t>
  </si>
  <si>
    <t>SPACE AGE ELECTRONICS INC.</t>
  </si>
  <si>
    <t>SPEEDAIRE PRODUCTS AT GRAINGER</t>
  </si>
  <si>
    <t>TYCO THERMAL CONTROLS</t>
  </si>
  <si>
    <t>VICTAULIC COMPANY</t>
  </si>
  <si>
    <t>WEG</t>
  </si>
  <si>
    <t>len</t>
  </si>
  <si>
    <t>len1</t>
  </si>
  <si>
    <t>Expected Life</t>
  </si>
  <si>
    <t>NOTES</t>
  </si>
  <si>
    <t>ACCESSCTRL</t>
  </si>
  <si>
    <t>ACCESS CONTROL</t>
  </si>
  <si>
    <t>ACCESS CONTROL, CARD READER</t>
  </si>
  <si>
    <t>FACILITY</t>
  </si>
  <si>
    <t>ACCESS CONTROL, OTHER DEVICES</t>
  </si>
  <si>
    <t>NONE</t>
  </si>
  <si>
    <t>EQUIP</t>
  </si>
  <si>
    <t>AIR CONDITIONING UNIT</t>
  </si>
  <si>
    <t>AIR CONDITIONER, COMPUTER ROOM</t>
  </si>
  <si>
    <t>AC-PORT</t>
  </si>
  <si>
    <t>AIR CONDITIONER, PORTABLE</t>
  </si>
  <si>
    <t>AIR CONDITIONER, SPLIT SYSTEM</t>
  </si>
  <si>
    <t>AIR CONDITIONER, WINDOW</t>
  </si>
  <si>
    <t>AIR HANDLING UNIT</t>
  </si>
  <si>
    <t>AIR HANDLER, HVAC &gt; 30K CFM</t>
  </si>
  <si>
    <t>AIR HANDLER, MAKEUP AIR &lt; 30K CFM</t>
  </si>
  <si>
    <t>AIR HANDLER, MAKEUP AIR &gt; 30K CFM</t>
  </si>
  <si>
    <t>AIR HANDLER, PACKAGE &gt; 30K CFM</t>
  </si>
  <si>
    <t>AIR-COMP</t>
  </si>
  <si>
    <t>AIR COMPRESSOR</t>
  </si>
  <si>
    <t>AIR-DRYER</t>
  </si>
  <si>
    <t>AIR DRYER</t>
  </si>
  <si>
    <t>AIR DRYER, DESSICANT</t>
  </si>
  <si>
    <t>AIR DRYER, REFRIGERANT</t>
  </si>
  <si>
    <t>AUTOCLAVE</t>
  </si>
  <si>
    <t>BATTERY</t>
  </si>
  <si>
    <t>BATTERY, DRY</t>
  </si>
  <si>
    <t>remove this (will be a task in some other equipment PM)</t>
  </si>
  <si>
    <t>BATTERY, HIGH VOLTAGE</t>
  </si>
  <si>
    <t>BATTERY, INVERTER</t>
  </si>
  <si>
    <t>BATTERY, WET</t>
  </si>
  <si>
    <t>BCKFLWPREV</t>
  </si>
  <si>
    <t>BACKFLOW PREVENTER</t>
  </si>
  <si>
    <t>BACKFLOW PREVENTER, DOMESTIC</t>
  </si>
  <si>
    <t>BACKFLOW PREVENTER, FIRE</t>
  </si>
  <si>
    <t>BLEACHER</t>
  </si>
  <si>
    <t>BLEACHER, FIXED</t>
  </si>
  <si>
    <t>BLEACHER, MOBILE</t>
  </si>
  <si>
    <t>BLEACHER, PORTABLE</t>
  </si>
  <si>
    <t>BLINDS</t>
  </si>
  <si>
    <t>BOILER, DUAL FUEL GAS OR OIL</t>
  </si>
  <si>
    <t>BOILER, ELECTRIC</t>
  </si>
  <si>
    <t>BOILER, GAS FIRED HOT WATER</t>
  </si>
  <si>
    <t>BOILER, GAS FIRED STEAM</t>
  </si>
  <si>
    <t>BOILER, INCINERATER</t>
  </si>
  <si>
    <t>BOILER, OIL HOT WATER</t>
  </si>
  <si>
    <t>BOILER, OIL STEAM</t>
  </si>
  <si>
    <t>BOILER, PELLET</t>
  </si>
  <si>
    <t>BOILER, PROPANE</t>
  </si>
  <si>
    <t>BURNER</t>
  </si>
  <si>
    <t>BURNER, DUAL</t>
  </si>
  <si>
    <t>remove this (will be a task in Boiler PM)</t>
  </si>
  <si>
    <t>BURNER, GAS</t>
  </si>
  <si>
    <t>BURNER, OIL</t>
  </si>
  <si>
    <t>CASCADESYS</t>
  </si>
  <si>
    <t>CASCADE SYSTEM</t>
  </si>
  <si>
    <t>CHILLER, AIR COOLED</t>
  </si>
  <si>
    <t>CHILLER, CENTRIFUGAL</t>
  </si>
  <si>
    <t>CHILLER, RECIPROCATING</t>
  </si>
  <si>
    <t>CHILLER, SCROLL</t>
  </si>
  <si>
    <t>CHIMNEY</t>
  </si>
  <si>
    <t>CHIMNEY, FLUE</t>
  </si>
  <si>
    <t>CHIMNEY, HEATING PLANT</t>
  </si>
  <si>
    <t>CHIMNEY, NAT GAS</t>
  </si>
  <si>
    <t>CHM-OIL</t>
  </si>
  <si>
    <t>CHIMNEY, OIL</t>
  </si>
  <si>
    <t>CHIMNEY, WOOD</t>
  </si>
  <si>
    <t>COOLING TOWER, CLOSED</t>
  </si>
  <si>
    <t>COOLING TOWER, OPEN</t>
  </si>
  <si>
    <t>CLOCK</t>
  </si>
  <si>
    <t>CLOCKS, BELLS AND TIMERS</t>
  </si>
  <si>
    <t>CLOCK, BELL CLOCK FOR CLASSES</t>
  </si>
  <si>
    <t>CLOCK, TIMERS</t>
  </si>
  <si>
    <t>COIL</t>
  </si>
  <si>
    <t>COIL COOLING, CHILLED WATER</t>
  </si>
  <si>
    <t>COIL COOLING, DIRECT EXPANSION</t>
  </si>
  <si>
    <t>COIL HEATING, ELECTRIC</t>
  </si>
  <si>
    <t>COIL HEATING, HOT WATER</t>
  </si>
  <si>
    <t>COIL HEATING, NATURAL GAS</t>
  </si>
  <si>
    <t>COIL HEATING, STEAM</t>
  </si>
  <si>
    <t>COIL PRE-HEAT, HOT WATER</t>
  </si>
  <si>
    <t>COIL PRE-HEAT, NATURAL GAS</t>
  </si>
  <si>
    <t>COIL PRE-HEAT, STEAM</t>
  </si>
  <si>
    <t>COIL PRE-HEAT, HEAT RECOVERY UNIT</t>
  </si>
  <si>
    <t>COIL RE-HEAT, ELECTRIC</t>
  </si>
  <si>
    <t>COIL RE-HEAT, HOT WATER</t>
  </si>
  <si>
    <t>COIL RE-HEAT, STEAM</t>
  </si>
  <si>
    <t>COIL-DX</t>
  </si>
  <si>
    <t>COIL, DIRECT EXPANSION</t>
  </si>
  <si>
    <t>PMs on this are from keyword types AC-UNITS and CHILLER (create parent-child relationships)</t>
  </si>
  <si>
    <t>CONTROLS, AHU</t>
  </si>
  <si>
    <t>CONTROLS, CHILLER</t>
  </si>
  <si>
    <t>CONTROLS, DIRECT DIGITAL CONTROL</t>
  </si>
  <si>
    <t>CONTROLS, ELECTRONIC</t>
  </si>
  <si>
    <t>CONTROLS, FUME HOOD</t>
  </si>
  <si>
    <t>CONTROLS, MECHANICAL ROOMS</t>
  </si>
  <si>
    <t>CONTROLS, PNEUMATIC</t>
  </si>
  <si>
    <t>CONTROLS, TERMINAL UNIT</t>
  </si>
  <si>
    <t>CONTROLS, THERMOSTATS</t>
  </si>
  <si>
    <t>CONVEYANCE</t>
  </si>
  <si>
    <t>ELEVATOR, DUMB WAITER</t>
  </si>
  <si>
    <t>ELEVATOR, HYDRAULIC</t>
  </si>
  <si>
    <t>ELEVATOR, TRACTION</t>
  </si>
  <si>
    <t>LIFT, ADA</t>
  </si>
  <si>
    <t>DAMPER, COMBUSTION</t>
  </si>
  <si>
    <t>(treat as a task in BOILER)</t>
  </si>
  <si>
    <t>DAMPER, EXHAUST AIR</t>
  </si>
  <si>
    <t>DAMPER, FIRE</t>
  </si>
  <si>
    <t>DAMPER, MIXED AIR</t>
  </si>
  <si>
    <t>DAMPER, OUTDOOR AIR</t>
  </si>
  <si>
    <t>DAMPER, RETURN AIR</t>
  </si>
  <si>
    <t>DAMPER, SMOKE</t>
  </si>
  <si>
    <t>DAMPER, SUPPLY AIR</t>
  </si>
  <si>
    <t>DAMPER, VENT LOUVER CONTROL</t>
  </si>
  <si>
    <t>will we actually have eq records for these? (treat as a task in AHU or AC-UNITS)</t>
  </si>
  <si>
    <t>DOCK EQUIPMENT</t>
  </si>
  <si>
    <t>DOCK, LEVELER</t>
  </si>
  <si>
    <t>DOCK, LIFT</t>
  </si>
  <si>
    <t>DOOR, ADA OPERATOR</t>
  </si>
  <si>
    <t>DOOR, AUTOMATIC GARAGE</t>
  </si>
  <si>
    <t>DOOR, AUTOMATIC OPENING</t>
  </si>
  <si>
    <t>DOOR, FIRE</t>
  </si>
  <si>
    <t>DOOR, NATURAL WOOD EXTERIOR</t>
  </si>
  <si>
    <t>DRAIN, CATCH BASIN EXTERIOR</t>
  </si>
  <si>
    <t>DRAIN, FLOOR INTERIOR</t>
  </si>
  <si>
    <t>DRAIN, STORM EXTERIOR</t>
  </si>
  <si>
    <t>DUST-CLCT</t>
  </si>
  <si>
    <t>DUST COLLECTOR WOOD, WELDING</t>
  </si>
  <si>
    <t>ELECTRICAL SYSTEM</t>
  </si>
  <si>
    <t>GFCI RECEPTACLES</t>
  </si>
  <si>
    <t>EL-GFCI</t>
  </si>
  <si>
    <t>ELECTRICAL GROUND FAULT CIRCUIT INT</t>
  </si>
  <si>
    <t>EMERGENCY GENERATOR</t>
  </si>
  <si>
    <t>PM tasks to include check Battery Charger; inspect air intake and radiator</t>
  </si>
  <si>
    <t>EMERGENCY PHONE</t>
  </si>
  <si>
    <t>EMERGENCY PHONE, ACCESS</t>
  </si>
  <si>
    <t>EMERGENCY PHONE, BLUE LIGHT</t>
  </si>
  <si>
    <t>EMER-WASH</t>
  </si>
  <si>
    <t>EMERGENCY WASH STATION</t>
  </si>
  <si>
    <t>EMERGENCY, EYEWASH STATION</t>
  </si>
  <si>
    <t>ENVIRONMENTAL CHAMBER</t>
  </si>
  <si>
    <t>FAN, COOLING TOWER</t>
  </si>
  <si>
    <t>inventory these by the cell; PM tasks from Cooling Tower PM</t>
  </si>
  <si>
    <t>FAN, EXHAUST, BELT</t>
  </si>
  <si>
    <t>FAN, EXHAUST, DIRECT</t>
  </si>
  <si>
    <t>FAN, EXHUAST, THRU WALL LOUVER</t>
  </si>
  <si>
    <t>FAN, FORCE DRAFT</t>
  </si>
  <si>
    <t>FAN, INDUCTION</t>
  </si>
  <si>
    <t>FAN, RETURN, BELT</t>
  </si>
  <si>
    <t>FAN, RETURN, DIRECT</t>
  </si>
  <si>
    <t>FAN, STROBIC</t>
  </si>
  <si>
    <t>FAN, SUPPLY, BELT</t>
  </si>
  <si>
    <t>FAN, SUPPLY, DIRECT</t>
  </si>
  <si>
    <t>FIELD</t>
  </si>
  <si>
    <t>FIELD, ARTIFICIAL TURF</t>
  </si>
  <si>
    <t>FIELD, CARPET</t>
  </si>
  <si>
    <t>FIELD, GRASS</t>
  </si>
  <si>
    <t>FILTRATION</t>
  </si>
  <si>
    <t>FILTRATION, SAND</t>
  </si>
  <si>
    <t>FIRE ALARM, FIELD DEVICE</t>
  </si>
  <si>
    <t>FIRE ALARM, PANEL</t>
  </si>
  <si>
    <t>FA-SNAC</t>
  </si>
  <si>
    <t>FIREESCAPE</t>
  </si>
  <si>
    <t>FIRE ESCAPE</t>
  </si>
  <si>
    <t>FIREEXTGSR</t>
  </si>
  <si>
    <t>FIRE EXTINGUISHER</t>
  </si>
  <si>
    <t>FIREHYDRNT</t>
  </si>
  <si>
    <t>FIRE HYDRANT PRIVATE</t>
  </si>
  <si>
    <t>FIREHYD</t>
  </si>
  <si>
    <t>FIREPLACE</t>
  </si>
  <si>
    <t>FIREPLACE, GAS</t>
  </si>
  <si>
    <t>FIREPLACE, WOOD</t>
  </si>
  <si>
    <t>FIRE SUPPRESSION SYSTEM</t>
  </si>
  <si>
    <t>FIRE SUPPRES, SPRINKLER</t>
  </si>
  <si>
    <t>FIRE SUPPRES, TAMPER/FLOW SWITCHES</t>
  </si>
  <si>
    <t>FIRE SUPPRES, WET CHEMICAL</t>
  </si>
  <si>
    <t>FIRE SUPPRES, ZONE VALVES</t>
  </si>
  <si>
    <t>FUME-HOOD</t>
  </si>
  <si>
    <t>FUME HOOD</t>
  </si>
  <si>
    <t>PM task to include controllers</t>
  </si>
  <si>
    <t>FURNACE</t>
  </si>
  <si>
    <t>FURNACE, GAS FORCED AIR</t>
  </si>
  <si>
    <t>FURNACE, OIL FORCED AIR</t>
  </si>
  <si>
    <t>GASSYSTEM</t>
  </si>
  <si>
    <t>GAS SYSTEM, MEDICAL, LAB, ETC.</t>
  </si>
  <si>
    <t>GAS SYSTEM, COMPRESSED AIR</t>
  </si>
  <si>
    <t>GAS SYSTEM, NATURAL GAS</t>
  </si>
  <si>
    <t>GAS SYSTEM, NITROGEN</t>
  </si>
  <si>
    <t>GAS SYSTEM, OXYGEN</t>
  </si>
  <si>
    <t>GAS SYSTEM, VACUUM</t>
  </si>
  <si>
    <t>HEAT-EXCH</t>
  </si>
  <si>
    <t>HEAT EXCHANGER</t>
  </si>
  <si>
    <t>HEAT EXCHANGER, PLATE FRAME</t>
  </si>
  <si>
    <t>HEAT EXCHANGER, SHELL TUBE</t>
  </si>
  <si>
    <t>HEPA-UNIT</t>
  </si>
  <si>
    <t>HEPA UNIT</t>
  </si>
  <si>
    <t>HRU</t>
  </si>
  <si>
    <t>HEAT RECOVERY UNIT</t>
  </si>
  <si>
    <t>HEAT RECOVERY UNIT, WHEEL</t>
  </si>
  <si>
    <t>HEAT RECOVERY UNT, AIR TO AIR</t>
  </si>
  <si>
    <t>HUMIDIFIER</t>
  </si>
  <si>
    <t>HUMIDIFIER, SELF CONTAINED</t>
  </si>
  <si>
    <t>HUMIDIFIER, STEAM</t>
  </si>
  <si>
    <t>HUMIDIFIER, ULTRA SONIC</t>
  </si>
  <si>
    <t>HOT WATER HEATER</t>
  </si>
  <si>
    <t>HOT WATER HEATER, ELECTRIC</t>
  </si>
  <si>
    <t>HOT WATER HEATER, GAS</t>
  </si>
  <si>
    <t>HWH-OIL</t>
  </si>
  <si>
    <t>HOT WATER HEATER, OIL</t>
  </si>
  <si>
    <t>HOT WATER HEATER, STEAM</t>
  </si>
  <si>
    <t>HYDRATION</t>
  </si>
  <si>
    <t>HYDRATION STATION-FOUNTAIN</t>
  </si>
  <si>
    <t>ICEMAKER</t>
  </si>
  <si>
    <t>ICE MAKER</t>
  </si>
  <si>
    <t>IRRIGATION</t>
  </si>
  <si>
    <t>IRRIGATION, CITY WATER ONLY</t>
  </si>
  <si>
    <t>IRRIGATION, OTHER TYPES</t>
  </si>
  <si>
    <t>LIGHTING, CONTROLS</t>
  </si>
  <si>
    <t>LIGHTING, EXTERIOR POLE</t>
  </si>
  <si>
    <t>LIGHTING, EXTERIOR POLE LED</t>
  </si>
  <si>
    <t>LIGHTING, FIELD</t>
  </si>
  <si>
    <t>LIGHTING, INTERIOR</t>
  </si>
  <si>
    <t>MANHOLE</t>
  </si>
  <si>
    <t>MH-ELEC</t>
  </si>
  <si>
    <t>MANHOLE, ELECTRIC</t>
  </si>
  <si>
    <t>MH-HTHW</t>
  </si>
  <si>
    <t>MANHOLE, SEWER</t>
  </si>
  <si>
    <t>MASONRY</t>
  </si>
  <si>
    <t>MASONRY SYSTEMS</t>
  </si>
  <si>
    <t>METER, CONDENSATE</t>
  </si>
  <si>
    <t>METER, ELECTRIC</t>
  </si>
  <si>
    <t>METER, STEAM</t>
  </si>
  <si>
    <t>METER, WATER</t>
  </si>
  <si>
    <t>MONITORING SYSTEM</t>
  </si>
  <si>
    <t>MONITORING SYSTEM, OXYGEN</t>
  </si>
  <si>
    <t>MONITORING SYSTEM, REFRIGERATION</t>
  </si>
  <si>
    <t>OIL SEPARATOR</t>
  </si>
  <si>
    <t>OIL-SEP</t>
  </si>
  <si>
    <t>PH-NEUTRL</t>
  </si>
  <si>
    <t>PH NEUTRALIZATION SYSTEM</t>
  </si>
  <si>
    <t>PRSSRVESSL</t>
  </si>
  <si>
    <t>PRESSURE VESSEL</t>
  </si>
  <si>
    <t>PUMP, BOILER FEED</t>
  </si>
  <si>
    <t>PU-CHEM</t>
  </si>
  <si>
    <t>PUMP, CHEMICAL</t>
  </si>
  <si>
    <t>PUMP, CHILLED WATER</t>
  </si>
  <si>
    <t>PU-COND</t>
  </si>
  <si>
    <t>PUMP, CONDENSATE</t>
  </si>
  <si>
    <t>PUMP, CONDENSER WATER</t>
  </si>
  <si>
    <t>PUMP, DUAL SERVICE</t>
  </si>
  <si>
    <t>PU-FIRE</t>
  </si>
  <si>
    <t>PUMP, FIRE SUPPRESSION</t>
  </si>
  <si>
    <t>PUMP, FUEL TRANSFER</t>
  </si>
  <si>
    <t>PU-HWTR</t>
  </si>
  <si>
    <t>PUMP, HOT WATER</t>
  </si>
  <si>
    <t>PUMP, MAKE UP WATER</t>
  </si>
  <si>
    <t>PUMP, SUMP</t>
  </si>
  <si>
    <t>PUMP, VACUUM</t>
  </si>
  <si>
    <t>REFRIG</t>
  </si>
  <si>
    <t xml:space="preserve">REFRIGERATION </t>
  </si>
  <si>
    <t>REFRIGERATION, COMPRESSOR</t>
  </si>
  <si>
    <t>REFRIGERATOR</t>
  </si>
  <si>
    <t>REFRIGERATOR, LAB</t>
  </si>
  <si>
    <t>RODI</t>
  </si>
  <si>
    <t>REVERSE OSMOSIS DISTILLED WATER</t>
  </si>
  <si>
    <t>ROOF, MEMBRANE</t>
  </si>
  <si>
    <t>ROOF, METAL</t>
  </si>
  <si>
    <t>ROOF, SHINGLES</t>
  </si>
  <si>
    <t>ROOF, SLATE</t>
  </si>
  <si>
    <t>SCREEN, PROJECTION</t>
  </si>
  <si>
    <t>SOOTBLOWER</t>
  </si>
  <si>
    <t>SOOT BLOWER</t>
  </si>
  <si>
    <t>STEAM-TRAP</t>
  </si>
  <si>
    <t>STEAM TRAP</t>
  </si>
  <si>
    <t>STEAM GENERATOR</t>
  </si>
  <si>
    <t>TANK, DEARATOR</t>
  </si>
  <si>
    <t>TANK, EXPANSION</t>
  </si>
  <si>
    <t>TANK, HOT WATER STORAGE</t>
  </si>
  <si>
    <t>TANK, MAIN RECEIVER</t>
  </si>
  <si>
    <t>TANK, WATER</t>
  </si>
  <si>
    <t>TERMINAL UNITS</t>
  </si>
  <si>
    <t>TERMINAL UNITS, CABINET UNIT HEATER</t>
  </si>
  <si>
    <t>TERMINAL UNITS, CONVECTOR</t>
  </si>
  <si>
    <t>TERMINAL UNITS, FAN COIL</t>
  </si>
  <si>
    <t>TERMINAL UNITS, FIN TUBE</t>
  </si>
  <si>
    <t>TERMINAL UNITS, INDUCTION</t>
  </si>
  <si>
    <t>TERMINAL UNITS, UNIT HEATER</t>
  </si>
  <si>
    <t>TERM-UV</t>
  </si>
  <si>
    <t>TERMINAL UNITS, UNIT VENTILATOR</t>
  </si>
  <si>
    <t>TERMINAL UNITS, VAV BOX</t>
  </si>
  <si>
    <t>DISCUSS WITH PAT VETERE</t>
  </si>
  <si>
    <t>TERMINAL UNITS, VAV FAN POWERED</t>
  </si>
  <si>
    <t>TREE</t>
  </si>
  <si>
    <t>VALVE, BACKWATER</t>
  </si>
  <si>
    <t>VALVE, DOMESTIC MIXING</t>
  </si>
  <si>
    <t>VEHICLE</t>
  </si>
  <si>
    <t>VARIABLE FREQUENCY DRIVE</t>
  </si>
  <si>
    <t>WATER-SAMP</t>
  </si>
  <si>
    <t>WATER SAMPLE COOLER</t>
  </si>
  <si>
    <t>WATER-SOFT</t>
  </si>
  <si>
    <t>WATER SOFTNER</t>
  </si>
  <si>
    <t>WATER-TRMT</t>
  </si>
  <si>
    <t>WATER TREATMENT</t>
  </si>
  <si>
    <t>GROUP DESCRIPTION</t>
  </si>
  <si>
    <t>DIV05</t>
  </si>
  <si>
    <t>DIV06</t>
  </si>
  <si>
    <t>DIV07</t>
  </si>
  <si>
    <t>DIV10</t>
  </si>
  <si>
    <t>Row Labels</t>
  </si>
  <si>
    <t>(blank)</t>
  </si>
  <si>
    <t>AIR HANDLER, PACKAGE &lt; 30K CFM</t>
  </si>
  <si>
    <t>DRAIN, ROOF</t>
  </si>
  <si>
    <t>FIRE ALARM, POWER SUPPLY PANEL</t>
  </si>
  <si>
    <t>FIRE ALARM, COMMAND BOX</t>
  </si>
  <si>
    <t>FIRE ALARM, MASTER BOX</t>
  </si>
  <si>
    <t>FIRE ALARM, TERMINAL CABINET</t>
  </si>
  <si>
    <t>FIRE ALARM, BATTERY CABINET</t>
  </si>
  <si>
    <t>LIGHTING, EXIT LIGHT</t>
  </si>
  <si>
    <t>LOUVERS</t>
  </si>
  <si>
    <t>LOUVERS, EXTERIOR GRILL SCREENS</t>
  </si>
  <si>
    <t>MET-GAS</t>
  </si>
  <si>
    <t>METER, GAS</t>
  </si>
  <si>
    <t>PUMP, PH NEUTRALIZATION</t>
  </si>
  <si>
    <t>PUMP, DOMESTIC WATER</t>
  </si>
  <si>
    <t>Spec (AMPS) + (MAIN LUG or BREAKER)
(OPEN or CLOSED)</t>
  </si>
  <si>
    <t>Spec (CIRCUITS)</t>
  </si>
  <si>
    <t>Spec (WATTS)</t>
  </si>
  <si>
    <t>Spec (CFM)</t>
  </si>
  <si>
    <t>Spec (GALLONS)</t>
  </si>
  <si>
    <t>LIGHTING, ELEVATOR CAR</t>
  </si>
  <si>
    <t>CLG-TOWER</t>
  </si>
  <si>
    <t>Spec (FILTER)</t>
  </si>
  <si>
    <t>Spec (BELTs)</t>
  </si>
  <si>
    <t>Spec 
(STATIC PRESSURE)</t>
  </si>
  <si>
    <t>Spec
 (HEAD-FEET or TOTAL DYNAMIC HEAD (TDH)</t>
  </si>
  <si>
    <t>Spec (TONS)</t>
  </si>
  <si>
    <t>Spec 
(MAX FUSE)</t>
  </si>
  <si>
    <t>FIRE SUPPRES, DRY SYSTEM</t>
  </si>
  <si>
    <t>FIRE SUPPRES, FIRE DEPT CONNECTIONS</t>
  </si>
  <si>
    <t>FIRE SUPPRES, INERT GAS</t>
  </si>
  <si>
    <t>FIRE SUPPRES, MAIN DRAIN</t>
  </si>
  <si>
    <t>FIRE SUPPRES, RISER</t>
  </si>
  <si>
    <t>PHONE</t>
  </si>
  <si>
    <t>LIGHTING, EMERGENCY</t>
  </si>
  <si>
    <t>TNK-GAS</t>
  </si>
  <si>
    <t>TNK-OIL</t>
  </si>
  <si>
    <t>BACKFLOW PREVENTER, EQUIPMENT</t>
  </si>
  <si>
    <t>EMERGENCY GENERATOR, DIESEL</t>
  </si>
  <si>
    <t>EMERGENCY GENERATOR, NATURAL GAS</t>
  </si>
  <si>
    <t>STEAM-GEN</t>
  </si>
  <si>
    <t>BALDOR ELECTRIC CO. (SUPER-E)</t>
  </si>
  <si>
    <t>ELEC-GFCI</t>
  </si>
  <si>
    <t>LEN</t>
  </si>
  <si>
    <t>BECKETT (PUMP) CO.</t>
  </si>
  <si>
    <t>THE CONTI CO.</t>
  </si>
  <si>
    <t>LOREN COOK CO.</t>
  </si>
  <si>
    <t>DUNKIRK BOILERS (ECR INTERNATIONAL, INC)</t>
  </si>
  <si>
    <t>ENVIROTEC (by JOHNSON CONTROLS)</t>
  </si>
  <si>
    <t>ENVIROTEK USA INC.</t>
  </si>
  <si>
    <t>MIDCO</t>
  </si>
  <si>
    <t>MIDCO INT. (ECONOMITE, INCINOMITE, UNIPOWER)</t>
  </si>
  <si>
    <t>OTIS ELEVATOR CO.</t>
  </si>
  <si>
    <t>PAYNE (CARRIER CO.)</t>
  </si>
  <si>
    <t>ROCKWELL EQUIPMENT SUPPLY CO.</t>
  </si>
  <si>
    <t>SEARS BRANDS LLC.</t>
  </si>
  <si>
    <t>TYCO-CNTRL</t>
  </si>
  <si>
    <t>TYCO-INT</t>
  </si>
  <si>
    <t>TYCO INTERNATIONAL LTD. (SOFTWAREHOUSE)</t>
  </si>
  <si>
    <t>ELECTRICAL, CARBON MONOXIDE SYSTEM</t>
  </si>
  <si>
    <t>DOOR, EGRESS</t>
  </si>
  <si>
    <t>PH NEUTRALIZATION CARTRIDGE</t>
  </si>
  <si>
    <t>PH NEUTRALIZATION TANK</t>
  </si>
  <si>
    <t>LIGHTING, EXTERIOR WALL PACK LED</t>
  </si>
  <si>
    <t>LIGHTING, EXTERIOR WALL PACK</t>
  </si>
  <si>
    <t>OPS</t>
  </si>
  <si>
    <t>BRISTOL</t>
  </si>
  <si>
    <t>MAIN</t>
  </si>
  <si>
    <t>EQ_STATUS</t>
  </si>
  <si>
    <t>DESCRIPTION</t>
  </si>
  <si>
    <t>FUNCTIONING NORMAL MAINTENANCE</t>
  </si>
  <si>
    <t>FUNCTIONING IN NEED OF REPAIR</t>
  </si>
  <si>
    <t>RELIABILITY ISSUES RISK OF FAILURE</t>
  </si>
  <si>
    <t>EQ_CONDITION</t>
  </si>
  <si>
    <t>VERYGOOD</t>
  </si>
  <si>
    <t>COMMENTS</t>
  </si>
  <si>
    <t>CRITICAL</t>
  </si>
  <si>
    <t>ESSENTIAL</t>
  </si>
  <si>
    <t>NON-CRITICAL</t>
  </si>
  <si>
    <t>EQ_CRITICALITY</t>
  </si>
  <si>
    <t>Nomenclature</t>
  </si>
  <si>
    <t>Description</t>
  </si>
  <si>
    <t>Building Usage</t>
  </si>
  <si>
    <t>Address 1</t>
  </si>
  <si>
    <t>Address 2</t>
  </si>
  <si>
    <t>Owned</t>
  </si>
  <si>
    <t>INDEPENDNT</t>
  </si>
  <si>
    <t>PROVIDENCE, RI 02906</t>
  </si>
  <si>
    <t>AFFILIATED</t>
  </si>
  <si>
    <t>ALUMNAE</t>
  </si>
  <si>
    <t>ALUMNAE HALL</t>
  </si>
  <si>
    <t>ACAD</t>
  </si>
  <si>
    <t>PROVIDENCE, RI 02912</t>
  </si>
  <si>
    <t>OWNED</t>
  </si>
  <si>
    <t>ANDREWHALL</t>
  </si>
  <si>
    <t>ANDREWS HALL</t>
  </si>
  <si>
    <t>DORMITORY</t>
  </si>
  <si>
    <t>211 BOWEN ST</t>
  </si>
  <si>
    <t>ANDREWSHSE</t>
  </si>
  <si>
    <t>ANDREWS HOUSE</t>
  </si>
  <si>
    <t>SUPPORT</t>
  </si>
  <si>
    <t>13 BROWN ST</t>
  </si>
  <si>
    <t>ANGELL127</t>
  </si>
  <si>
    <t>ANGELL ST 127</t>
  </si>
  <si>
    <t>AUXILIARY</t>
  </si>
  <si>
    <t>127 ANGELL ST</t>
  </si>
  <si>
    <t>ANGELL129</t>
  </si>
  <si>
    <t>ANGELL ST 129</t>
  </si>
  <si>
    <t>129 ANGELL ST</t>
  </si>
  <si>
    <t>ANGELL169</t>
  </si>
  <si>
    <t>ANGELL ST 169</t>
  </si>
  <si>
    <t>PROVIDENCE, RI 02809</t>
  </si>
  <si>
    <t>LEASED</t>
  </si>
  <si>
    <t>ANGELL195</t>
  </si>
  <si>
    <t>ANGELL ST 195</t>
  </si>
  <si>
    <t>195 ANGELL ST</t>
  </si>
  <si>
    <t>ANNMARY</t>
  </si>
  <si>
    <t>ANNMARY BROWN MEMORIAL LIBRARY</t>
  </si>
  <si>
    <t>LIBRARY</t>
  </si>
  <si>
    <t>21 BROWN ST</t>
  </si>
  <si>
    <t>ARNOLDLAB</t>
  </si>
  <si>
    <t>ARNOLD LAB</t>
  </si>
  <si>
    <t>BARBOUR</t>
  </si>
  <si>
    <t>BARBOUR HALL</t>
  </si>
  <si>
    <t>100 CHARLESFIELD ST</t>
  </si>
  <si>
    <t>BARUSBUILD</t>
  </si>
  <si>
    <t>BARUS BUILDING</t>
  </si>
  <si>
    <t>340 BROOK ST</t>
  </si>
  <si>
    <t>BENE005</t>
  </si>
  <si>
    <t>BENEVOLENT ST 005</t>
  </si>
  <si>
    <t>ADMIN</t>
  </si>
  <si>
    <t>5 BENEVOLENT ST</t>
  </si>
  <si>
    <t>BENE020</t>
  </si>
  <si>
    <t>BENEVOLENT ST 020</t>
  </si>
  <si>
    <t>20 BENEVOLENT ST</t>
  </si>
  <si>
    <t>BENE022</t>
  </si>
  <si>
    <t>BENEVOLENT ST 022</t>
  </si>
  <si>
    <t>22 BENEVOLENT ST</t>
  </si>
  <si>
    <t>BENE026</t>
  </si>
  <si>
    <t>BENEVOLENT ST 026</t>
  </si>
  <si>
    <t>STUDENT AC</t>
  </si>
  <si>
    <t>26 BENEVOLENT ST</t>
  </si>
  <si>
    <t>BENE070-72</t>
  </si>
  <si>
    <t>BENEVOLENT ST 070-072</t>
  </si>
  <si>
    <t>70-72 BENEVOLENT ST</t>
  </si>
  <si>
    <t>BENE074-80</t>
  </si>
  <si>
    <t>BENEVOLENT ST 074-080</t>
  </si>
  <si>
    <t>74-80 BENEVOLENT ST</t>
  </si>
  <si>
    <t>BENE083-85</t>
  </si>
  <si>
    <t>BENEVOLENT ST 083-085</t>
  </si>
  <si>
    <t>COMMERCIAL</t>
  </si>
  <si>
    <t>83 BENEVOLENT ST</t>
  </si>
  <si>
    <t>BENE084</t>
  </si>
  <si>
    <t>BENEVOLENT ST 084</t>
  </si>
  <si>
    <t>84 BENEVOLENT ST</t>
  </si>
  <si>
    <t>BENE086</t>
  </si>
  <si>
    <t>BENEVOLENT ST 086</t>
  </si>
  <si>
    <t>86 BENEVOLENT ST</t>
  </si>
  <si>
    <t>BENE088</t>
  </si>
  <si>
    <t>BENEVOLENT ST 088</t>
  </si>
  <si>
    <t>88 BENEVOLENT ST</t>
  </si>
  <si>
    <t>BENE089</t>
  </si>
  <si>
    <t>BENEVOLENT ST 089</t>
  </si>
  <si>
    <t>BRN2BRN</t>
  </si>
  <si>
    <t>VACANT</t>
  </si>
  <si>
    <t>89 BENEVOLENT ST</t>
  </si>
  <si>
    <t>BENE093</t>
  </si>
  <si>
    <t>BENEVOLENT ST 093</t>
  </si>
  <si>
    <t>93 BENEVOLENT ST</t>
  </si>
  <si>
    <t>BENE095</t>
  </si>
  <si>
    <t>BENEVOLENT ST 095</t>
  </si>
  <si>
    <t>95 BENEVOLENT ST</t>
  </si>
  <si>
    <t>BENE097</t>
  </si>
  <si>
    <t>BENEVOLENT ST 097</t>
  </si>
  <si>
    <t>97 BENEVOLENT ST</t>
  </si>
  <si>
    <t>BENE099</t>
  </si>
  <si>
    <t>BENEVOLENT ST 099</t>
  </si>
  <si>
    <t>99 BENEVOLENT ST</t>
  </si>
  <si>
    <t>BENOCOOKE</t>
  </si>
  <si>
    <t>BENONI COOKE HOUSE</t>
  </si>
  <si>
    <t>110 SOUTH MAIN ST</t>
  </si>
  <si>
    <t>BH</t>
  </si>
  <si>
    <t>BARUS &amp; HOLLEY</t>
  </si>
  <si>
    <t>BIOMEDACF</t>
  </si>
  <si>
    <t>BIO-MED ACF</t>
  </si>
  <si>
    <t>BIOMEDCTR</t>
  </si>
  <si>
    <t>BIO-MED CTR</t>
  </si>
  <si>
    <t>171 MEETING ST</t>
  </si>
  <si>
    <t>BIOMEDGG</t>
  </si>
  <si>
    <t>BLISTEIN</t>
  </si>
  <si>
    <t>BLISTEIN HOUSE</t>
  </si>
  <si>
    <t>57 WATERMAN ST</t>
  </si>
  <si>
    <t>BOB</t>
  </si>
  <si>
    <t>BROWN OFFICE BLDG</t>
  </si>
  <si>
    <t>BOWEN219</t>
  </si>
  <si>
    <t>BOWEN ST 219</t>
  </si>
  <si>
    <t>219 BOWEN ST</t>
  </si>
  <si>
    <t>BOWEN244</t>
  </si>
  <si>
    <t>BOWEN ST 244</t>
  </si>
  <si>
    <t>244 BOWEN ST</t>
  </si>
  <si>
    <t>BOWEN247</t>
  </si>
  <si>
    <t>BOWEN ST 247</t>
  </si>
  <si>
    <t>247 BOWEN ST</t>
  </si>
  <si>
    <t>BOWEN251</t>
  </si>
  <si>
    <t>BOWEN ST 251</t>
  </si>
  <si>
    <t>251 BOWEN ST</t>
  </si>
  <si>
    <t>BROOK245-7</t>
  </si>
  <si>
    <t>BROOK ST 245-247</t>
  </si>
  <si>
    <t>245-247 BROOK ST</t>
  </si>
  <si>
    <t>BROOK281-3</t>
  </si>
  <si>
    <t>BROOK ST 281-283</t>
  </si>
  <si>
    <t>281-283 BROOK ST</t>
  </si>
  <si>
    <t>BROOK287</t>
  </si>
  <si>
    <t>BROOK ST 287</t>
  </si>
  <si>
    <t>287 BROOK ST</t>
  </si>
  <si>
    <t>BROOK291</t>
  </si>
  <si>
    <t>BROOK ST 291</t>
  </si>
  <si>
    <t>291 BROOK ST</t>
  </si>
  <si>
    <t>BROOK333</t>
  </si>
  <si>
    <t>BROOK ST 333</t>
  </si>
  <si>
    <t>333 BROOK ST</t>
  </si>
  <si>
    <t>BROOK341</t>
  </si>
  <si>
    <t>BROOK ST 341</t>
  </si>
  <si>
    <t>341 BROOK ST</t>
  </si>
  <si>
    <t>BROOK456</t>
  </si>
  <si>
    <t>BROOK ST 456</t>
  </si>
  <si>
    <t>456 BROOK ST</t>
  </si>
  <si>
    <t>BROWN068H</t>
  </si>
  <si>
    <t>BROWN ST 068.5</t>
  </si>
  <si>
    <t>68.5 BROWN ST</t>
  </si>
  <si>
    <t>BROWN070</t>
  </si>
  <si>
    <t>BROWN ST 070</t>
  </si>
  <si>
    <t>70 BROWN ST</t>
  </si>
  <si>
    <t>BROWN109</t>
  </si>
  <si>
    <t>BROWN ST 109</t>
  </si>
  <si>
    <t>109 BROWN ST</t>
  </si>
  <si>
    <t>BROWN111</t>
  </si>
  <si>
    <t>BROWN ST 111</t>
  </si>
  <si>
    <t>111 BROWN ST</t>
  </si>
  <si>
    <t>BROWN131-3</t>
  </si>
  <si>
    <t>BROWN ST 131-133</t>
  </si>
  <si>
    <t>131-133 BROWN ST</t>
  </si>
  <si>
    <t>BROWNSTAD</t>
  </si>
  <si>
    <t>BROWN STADIUM</t>
  </si>
  <si>
    <t>ATHLETICS</t>
  </si>
  <si>
    <t>112 SESSIONS ST</t>
  </si>
  <si>
    <t>BUTLERBLUM</t>
  </si>
  <si>
    <t>BUTLER HOSPITAL BLUMER BUILDING</t>
  </si>
  <si>
    <t>HOSPITAL</t>
  </si>
  <si>
    <t>345 BLACKSTONE BLVD</t>
  </si>
  <si>
    <t>BUTLERDUNC</t>
  </si>
  <si>
    <t>BUTLER HOSPITAL DUNCAN BUILDING</t>
  </si>
  <si>
    <t>BUXTON</t>
  </si>
  <si>
    <t>BUXTON HOUSE: WRISTON QUAD</t>
  </si>
  <si>
    <t>113 GEORGE ST</t>
  </si>
  <si>
    <t>CARRIE</t>
  </si>
  <si>
    <t>CARRIE TOWER</t>
  </si>
  <si>
    <t>CASWELL</t>
  </si>
  <si>
    <t>CASWELL HALL</t>
  </si>
  <si>
    <t>168 THAYER ST</t>
  </si>
  <si>
    <t>CHURCH</t>
  </si>
  <si>
    <t>CHAMPLIN</t>
  </si>
  <si>
    <t>CHAMPLIN: PEMBROKE QUAD</t>
  </si>
  <si>
    <t>200 MEETING ST</t>
  </si>
  <si>
    <t>CHAPIN</t>
  </si>
  <si>
    <t>CHAPIN HOUSE: WRISTON QUAD</t>
  </si>
  <si>
    <t>CHAR038</t>
  </si>
  <si>
    <t>CHARLESFIELD ST 038</t>
  </si>
  <si>
    <t>38 CHARLESFIELD ST</t>
  </si>
  <si>
    <t>CHAR059</t>
  </si>
  <si>
    <t>CHARLESFIELD ST 059</t>
  </si>
  <si>
    <t>59 CHARLESFIELD ST</t>
  </si>
  <si>
    <t>CHAR066-68</t>
  </si>
  <si>
    <t>CHARLESFIELD ST 066-068</t>
  </si>
  <si>
    <t>66-68 CHARLESFIELD ST</t>
  </si>
  <si>
    <t>CHAR070-72</t>
  </si>
  <si>
    <t>CHARLESFIELD ST 070-072</t>
  </si>
  <si>
    <t>70-72 CHARLESFIELD ST</t>
  </si>
  <si>
    <t>CHAR071-73</t>
  </si>
  <si>
    <t>CHARLESFIELD ST 071-073</t>
  </si>
  <si>
    <t>71-73 CHARLESFIELD ST</t>
  </si>
  <si>
    <t>CHAR108-10</t>
  </si>
  <si>
    <t>CHARLESFIELD ST 108-110</t>
  </si>
  <si>
    <t>108-110 CHARLESFIELD ST</t>
  </si>
  <si>
    <t>CHURCHILL</t>
  </si>
  <si>
    <t>CHURCHILL HOUSE</t>
  </si>
  <si>
    <t>155 ANGELL ST</t>
  </si>
  <si>
    <t>CLIFFRD060</t>
  </si>
  <si>
    <t>CLIFFORD ST 060</t>
  </si>
  <si>
    <t>60 CLIFFORD ST</t>
  </si>
  <si>
    <t>PROVIDENCE, RI 02903</t>
  </si>
  <si>
    <t>CNTRLHEAT</t>
  </si>
  <si>
    <t>CENTRAL HEAT PLANT</t>
  </si>
  <si>
    <t>235 LLOYD ST</t>
  </si>
  <si>
    <t>COOKE037</t>
  </si>
  <si>
    <t>COOKE ST 037</t>
  </si>
  <si>
    <t>CORLISS-B</t>
  </si>
  <si>
    <t>CORLISS-BRACKETT</t>
  </si>
  <si>
    <t>45 PROSPECT ST</t>
  </si>
  <si>
    <t>CUSH084-86</t>
  </si>
  <si>
    <t>CUSHING ST 084-086</t>
  </si>
  <si>
    <t>84-86 CUSHING ST</t>
  </si>
  <si>
    <t>CUSH154</t>
  </si>
  <si>
    <t>CUSHING ST 154</t>
  </si>
  <si>
    <t>154 CUSHING ST</t>
  </si>
  <si>
    <t>CUSH166</t>
  </si>
  <si>
    <t>CUSHING ST 166</t>
  </si>
  <si>
    <t>166 CUSHING ST</t>
  </si>
  <si>
    <t>DAVOL001</t>
  </si>
  <si>
    <t>DAVOL SQ 001</t>
  </si>
  <si>
    <t>1 DAVOL SQ</t>
  </si>
  <si>
    <t>DAVOL003</t>
  </si>
  <si>
    <t>DAVOL SQ 003</t>
  </si>
  <si>
    <t>3 DAVOL SQUARE 2ND FLR</t>
  </si>
  <si>
    <t>DAVOL010</t>
  </si>
  <si>
    <t>DAVOL SQ 010</t>
  </si>
  <si>
    <t>10 DAVOL SQ</t>
  </si>
  <si>
    <t>PROVIDENCE, RI</t>
  </si>
  <si>
    <t>DIMAN</t>
  </si>
  <si>
    <t>DIMAN HOUSE: WRISTON QUAD</t>
  </si>
  <si>
    <t>DYER200</t>
  </si>
  <si>
    <t>DYERHSE</t>
  </si>
  <si>
    <t>DYER HOUSE</t>
  </si>
  <si>
    <t>150 POWER ST</t>
  </si>
  <si>
    <t>EDDYST339</t>
  </si>
  <si>
    <t>EDDY ST 339</t>
  </si>
  <si>
    <t>EDDYST349</t>
  </si>
  <si>
    <t>EDDY ST 349</t>
  </si>
  <si>
    <t>ELM043</t>
  </si>
  <si>
    <t>ELM ST 043</t>
  </si>
  <si>
    <t>ELM110</t>
  </si>
  <si>
    <t>EMERY</t>
  </si>
  <si>
    <t>EMERY: PEMBROKE QUAD</t>
  </si>
  <si>
    <t>FACULTCLUB</t>
  </si>
  <si>
    <t>FACULTY CLUB</t>
  </si>
  <si>
    <t>DINING</t>
  </si>
  <si>
    <t>1 MAGEE ST</t>
  </si>
  <si>
    <t>FAUNCEHSE</t>
  </si>
  <si>
    <t>FAUNCE HOUSE</t>
  </si>
  <si>
    <t>75 WATERMAN ST</t>
  </si>
  <si>
    <t>FEINSTEIN</t>
  </si>
  <si>
    <t>FIERINGHSE</t>
  </si>
  <si>
    <t>FIERING HOUSE</t>
  </si>
  <si>
    <t>79 CHARLESFIELD ST</t>
  </si>
  <si>
    <t>FONES008</t>
  </si>
  <si>
    <t>FONES ALLEY 008</t>
  </si>
  <si>
    <t>8 FONES ALLEY</t>
  </si>
  <si>
    <t>FOXPOINT</t>
  </si>
  <si>
    <t>FOX POINT DAY CARE CTR</t>
  </si>
  <si>
    <t>150 HOPE ST</t>
  </si>
  <si>
    <t>FRSTBAPCHR</t>
  </si>
  <si>
    <t>FIRST BAPTIST CHURCH</t>
  </si>
  <si>
    <t>75 N MAIN ST</t>
  </si>
  <si>
    <t>GARDNER</t>
  </si>
  <si>
    <t>GARDNER HOUSE</t>
  </si>
  <si>
    <t>106 GEORGE ST</t>
  </si>
  <si>
    <t>GEO-CHEM</t>
  </si>
  <si>
    <t>GEO-CHEM BLDG</t>
  </si>
  <si>
    <t>156 GEORGE ST</t>
  </si>
  <si>
    <t>GEORGE025</t>
  </si>
  <si>
    <t>GEORGE ST 025</t>
  </si>
  <si>
    <t>25 GEORGE ST</t>
  </si>
  <si>
    <t>GEORGE067</t>
  </si>
  <si>
    <t>GEORGE ST 067</t>
  </si>
  <si>
    <t>67 GEORGE ST</t>
  </si>
  <si>
    <t>GEORGE155</t>
  </si>
  <si>
    <t>GEORGE ST 155</t>
  </si>
  <si>
    <t>155 GEORGE ST</t>
  </si>
  <si>
    <t>GEORGE163</t>
  </si>
  <si>
    <t>GEORGE ST 163</t>
  </si>
  <si>
    <t>163 GEORGE ST</t>
  </si>
  <si>
    <t>GEORGE180</t>
  </si>
  <si>
    <t>GEORGE ST 180</t>
  </si>
  <si>
    <t>180 GEORGE ST</t>
  </si>
  <si>
    <t>GEORGE182</t>
  </si>
  <si>
    <t>GEORGE ST 182</t>
  </si>
  <si>
    <t>182 GEORGE ST</t>
  </si>
  <si>
    <t>GERARDHSE</t>
  </si>
  <si>
    <t>GERARD HOUSE, SAMUEL N.</t>
  </si>
  <si>
    <t>54 COLLEGE ST</t>
  </si>
  <si>
    <t>GIDDINGS</t>
  </si>
  <si>
    <t>GIDDINGS HOUSE</t>
  </si>
  <si>
    <t>128 HOPE ST</t>
  </si>
  <si>
    <t>GODDARD</t>
  </si>
  <si>
    <t>GODDARD HOUSE: WRISTON QUAD</t>
  </si>
  <si>
    <t>GRADCTRA</t>
  </si>
  <si>
    <t>GRADUATE CTR A</t>
  </si>
  <si>
    <t>42 CHARLESFIELD ST</t>
  </si>
  <si>
    <t>GRADCTRB</t>
  </si>
  <si>
    <t>GRADUATE CTR B</t>
  </si>
  <si>
    <t>GRADCTRC</t>
  </si>
  <si>
    <t>GRADUATE CTR C</t>
  </si>
  <si>
    <t>GRADCTRD</t>
  </si>
  <si>
    <t>GRADUATE CTR D</t>
  </si>
  <si>
    <t>GRADCTRE</t>
  </si>
  <si>
    <t>GRADUATE CTR E</t>
  </si>
  <si>
    <t>GRANTFULT</t>
  </si>
  <si>
    <t>GRANT FULTON</t>
  </si>
  <si>
    <t>105 BENEVOLENT ST</t>
  </si>
  <si>
    <t>GRNFCAC</t>
  </si>
  <si>
    <t>GRANOFF CTR FOR THE CREATIVE ARTS</t>
  </si>
  <si>
    <t>154 ANGELL ST</t>
  </si>
  <si>
    <t>HAFFBARN</t>
  </si>
  <si>
    <t>HAFFENREFFER BARN</t>
  </si>
  <si>
    <t>300 TOWER ST</t>
  </si>
  <si>
    <t>BRISTOL, RI 02809</t>
  </si>
  <si>
    <t>HAFFCARE</t>
  </si>
  <si>
    <t>HAFFENREFFER CARETAKER HOUSE</t>
  </si>
  <si>
    <t>301 TOWER ST</t>
  </si>
  <si>
    <t>HAFFMUSEUM</t>
  </si>
  <si>
    <t>HAFFENREFFER MUSEUM COLLECTIONS RES</t>
  </si>
  <si>
    <t>302 TOWER ST</t>
  </si>
  <si>
    <t>HAFFOUTING</t>
  </si>
  <si>
    <t>HAFFENREFFER OUTING RESERVATION FAC</t>
  </si>
  <si>
    <t>303 TOWER ST</t>
  </si>
  <si>
    <t>HARKNESS</t>
  </si>
  <si>
    <t>HARKNESS HOUSE: WRISTON QUAD</t>
  </si>
  <si>
    <t>HEGEMAN</t>
  </si>
  <si>
    <t>HEGEMAN HALL</t>
  </si>
  <si>
    <t>128 GEORGE ST</t>
  </si>
  <si>
    <t>HEMISPHERE</t>
  </si>
  <si>
    <t>HEMISPHERE BLDG</t>
  </si>
  <si>
    <t>HILLELHSE</t>
  </si>
  <si>
    <t>HILLEL HOUSE</t>
  </si>
  <si>
    <t>HOPE190</t>
  </si>
  <si>
    <t>HOPE ST 190</t>
  </si>
  <si>
    <t>190 HOPE ST</t>
  </si>
  <si>
    <t>HOPECOLL</t>
  </si>
  <si>
    <t>HOPE COLLEGE</t>
  </si>
  <si>
    <t>21 PROSPECT ST</t>
  </si>
  <si>
    <t>HOPPIN</t>
  </si>
  <si>
    <t>HOPPIN (THOMAS P.) HOUSE</t>
  </si>
  <si>
    <t>383 BENEFIT ST</t>
  </si>
  <si>
    <t>HORACEMANN</t>
  </si>
  <si>
    <t>HORACE MANN HOUSE</t>
  </si>
  <si>
    <t>89 WATERMAN ST</t>
  </si>
  <si>
    <t>JCBLIBRARY</t>
  </si>
  <si>
    <t>JOHN CARTER BROWN LIBRARY</t>
  </si>
  <si>
    <t>94 GEORGE ST</t>
  </si>
  <si>
    <t>JHAYLIB</t>
  </si>
  <si>
    <t>JOHN HAY LIBRARY</t>
  </si>
  <si>
    <t>JOHN050</t>
  </si>
  <si>
    <t>JOHN ST 050</t>
  </si>
  <si>
    <t>50 JOHN ST</t>
  </si>
  <si>
    <t>JWWILSON</t>
  </si>
  <si>
    <t>J. WALTER WILSON BUILDING</t>
  </si>
  <si>
    <t>69 BROWN ST</t>
  </si>
  <si>
    <t>KASSAR</t>
  </si>
  <si>
    <t>KASSAR (EDWARD W.) HOUSE</t>
  </si>
  <si>
    <t>KINGHSE</t>
  </si>
  <si>
    <t>KING HOUSE</t>
  </si>
  <si>
    <t>154 HOPE ST</t>
  </si>
  <si>
    <t>KQARCHBRON</t>
  </si>
  <si>
    <t>ARCHIBALD-BRONSON: KEENEY QUAD</t>
  </si>
  <si>
    <t>KQEVRTPLND</t>
  </si>
  <si>
    <t>EVERETT-POLAND: KEENEY QUAD</t>
  </si>
  <si>
    <t>KQJMSNMEAD</t>
  </si>
  <si>
    <t>JAMESON-MEAD: KEENEY QUAD</t>
  </si>
  <si>
    <t>LADDOBSERV</t>
  </si>
  <si>
    <t>LADD OBSERVATORY</t>
  </si>
  <si>
    <t>210 DOYLE AVE</t>
  </si>
  <si>
    <t>LINCOLNFLD</t>
  </si>
  <si>
    <t>LINCOLN FIELD BUILDING</t>
  </si>
  <si>
    <t>LIPPITTHSE</t>
  </si>
  <si>
    <t>LIPPITT HOUSE</t>
  </si>
  <si>
    <t>96 WATERMAN ST</t>
  </si>
  <si>
    <t>LISTART</t>
  </si>
  <si>
    <t>LIST (ALBERT &amp; VERA) ART BUILDING</t>
  </si>
  <si>
    <t>LITTLEFLD</t>
  </si>
  <si>
    <t>LITTLEFIELD HALL</t>
  </si>
  <si>
    <t>LLOYD165-7</t>
  </si>
  <si>
    <t>LLOYD AVE 165-167</t>
  </si>
  <si>
    <t>165-167 LLOYD AVE</t>
  </si>
  <si>
    <t>LLOYD295</t>
  </si>
  <si>
    <t>LLOYD AVE 295</t>
  </si>
  <si>
    <t>295 LLOYD AVENUE</t>
  </si>
  <si>
    <t>LYMANHALL</t>
  </si>
  <si>
    <t>LYMAN HALL</t>
  </si>
  <si>
    <t>MACFARLANE</t>
  </si>
  <si>
    <t>MACFARLANE HOUSE</t>
  </si>
  <si>
    <t>48 COLLEGE ST</t>
  </si>
  <si>
    <t>MACHADO</t>
  </si>
  <si>
    <t>MACHADO (ANTONIO) HOUSE</t>
  </si>
  <si>
    <t>87 PROSPECT ST</t>
  </si>
  <si>
    <t>MACMILLAN</t>
  </si>
  <si>
    <t>MACMILLAN HALL</t>
  </si>
  <si>
    <t>167 THAYER ST</t>
  </si>
  <si>
    <t>MADDOCK</t>
  </si>
  <si>
    <t>MADDOCK ALUMNI CENTER</t>
  </si>
  <si>
    <t>38 BROWN ST</t>
  </si>
  <si>
    <t>MANNING</t>
  </si>
  <si>
    <t>MANNING HALL</t>
  </si>
  <si>
    <t>MANNING029</t>
  </si>
  <si>
    <t>MANNING ST 029</t>
  </si>
  <si>
    <t>29 MANNING ST</t>
  </si>
  <si>
    <t>MANNING037</t>
  </si>
  <si>
    <t>MANNING ST 037</t>
  </si>
  <si>
    <t>37 MANNING ST</t>
  </si>
  <si>
    <t>MARCYHSE</t>
  </si>
  <si>
    <t>MARCY HOUSE: WRISTON QUAD</t>
  </si>
  <si>
    <t>MARSTONHAL</t>
  </si>
  <si>
    <t>MARSTON HALL</t>
  </si>
  <si>
    <t>346 BROOK ST</t>
  </si>
  <si>
    <t>MAXCY</t>
  </si>
  <si>
    <t>MAXCY HALL</t>
  </si>
  <si>
    <t>MEEHAN</t>
  </si>
  <si>
    <t>235 HOPE ST</t>
  </si>
  <si>
    <t>MEIKLEJOHN</t>
  </si>
  <si>
    <t>MEIKLEJOHN HOUSE</t>
  </si>
  <si>
    <t>159 GEORGE ST</t>
  </si>
  <si>
    <t>MENCOFF</t>
  </si>
  <si>
    <t>MENCOFF HALL</t>
  </si>
  <si>
    <t>METCALFHAL</t>
  </si>
  <si>
    <t>METCALF HALL</t>
  </si>
  <si>
    <t>98 CUSHING ST</t>
  </si>
  <si>
    <t>METRSCHBLD</t>
  </si>
  <si>
    <t>METCALF RESEARCH BUILDING</t>
  </si>
  <si>
    <t>190 THAYER ST</t>
  </si>
  <si>
    <t>MILLER</t>
  </si>
  <si>
    <t>MILLER HALL</t>
  </si>
  <si>
    <t>118 CUSHING ST</t>
  </si>
  <si>
    <t>MINDEN</t>
  </si>
  <si>
    <t>MINDEN HALL</t>
  </si>
  <si>
    <t>MOR-GERARD</t>
  </si>
  <si>
    <t>MORRISON-GERARD STUDIO</t>
  </si>
  <si>
    <t>151 HOPE ST</t>
  </si>
  <si>
    <t>MORRISHALL</t>
  </si>
  <si>
    <t>MORRISS HALL: PEMBROKE QUAD</t>
  </si>
  <si>
    <t>MRL</t>
  </si>
  <si>
    <t>MEDICAL RESEARCH LAB</t>
  </si>
  <si>
    <t>MRSTNBOAT</t>
  </si>
  <si>
    <t>NELSONFIT</t>
  </si>
  <si>
    <t>NELSON FITNESS CENTER</t>
  </si>
  <si>
    <t>PROVIDENCE RI 02912</t>
  </si>
  <si>
    <t>NEWPEM1</t>
  </si>
  <si>
    <t>NEW PEMBROKE NO. 1</t>
  </si>
  <si>
    <t>302 THAYER ST</t>
  </si>
  <si>
    <t>NEWPEM2</t>
  </si>
  <si>
    <t>NEW PEMBROKE NO. 2</t>
  </si>
  <si>
    <t>NEWPEM3</t>
  </si>
  <si>
    <t>NEW PEMBROKE NO. 3</t>
  </si>
  <si>
    <t>NEWPEM4</t>
  </si>
  <si>
    <t>NEW PEMBROKE NO. 4</t>
  </si>
  <si>
    <t>NICHOLSON</t>
  </si>
  <si>
    <t>NICHOLSON HOUSE</t>
  </si>
  <si>
    <t>71 GEORGE ST</t>
  </si>
  <si>
    <t>NIGHT-BROW</t>
  </si>
  <si>
    <t>NIGHTINGALE-BROWN HOUSE</t>
  </si>
  <si>
    <t>357 BENEFIT ST</t>
  </si>
  <si>
    <t>NORWOOD</t>
  </si>
  <si>
    <t>NORWOOD HOUSE</t>
  </si>
  <si>
    <t>82 WATERMAN ST</t>
  </si>
  <si>
    <t>OLIVE020</t>
  </si>
  <si>
    <t>OLIVE ST 020</t>
  </si>
  <si>
    <t>20 OLIVE ST</t>
  </si>
  <si>
    <t>OLNEY</t>
  </si>
  <si>
    <t>OLNEY HOUSE: WRISTON QUAD</t>
  </si>
  <si>
    <t>OMAC</t>
  </si>
  <si>
    <t>OLNEY-MARGOLIES ATHLETIC CENTER</t>
  </si>
  <si>
    <t>ORWIG</t>
  </si>
  <si>
    <t>ORWIG MUSIC HALL</t>
  </si>
  <si>
    <t>1 YOUNG ORCHARD AVE</t>
  </si>
  <si>
    <t>PARKLN010</t>
  </si>
  <si>
    <t>PARK LANE 010</t>
  </si>
  <si>
    <t>10 PARK LANE</t>
  </si>
  <si>
    <t>PROVIDENCE, RI 02907</t>
  </si>
  <si>
    <t>PARTRIDGE</t>
  </si>
  <si>
    <t>PARTRIDGE HALL &amp; ANNEX</t>
  </si>
  <si>
    <t>68 BROWN ST</t>
  </si>
  <si>
    <t>PEMBROKE</t>
  </si>
  <si>
    <t>PEMBROKE HALL</t>
  </si>
  <si>
    <t>PEMFLDHSE</t>
  </si>
  <si>
    <t>PEMBROKE FIELD HOUSE</t>
  </si>
  <si>
    <t>PERKINS</t>
  </si>
  <si>
    <t>PERKINS HALL</t>
  </si>
  <si>
    <t>154 POWER ST</t>
  </si>
  <si>
    <t>PGREENHSE</t>
  </si>
  <si>
    <t>PETER GREEN HOUSE</t>
  </si>
  <si>
    <t>79 BROWN ST</t>
  </si>
  <si>
    <t>PIZZITOLA</t>
  </si>
  <si>
    <t>PLANENVCTR</t>
  </si>
  <si>
    <t>PLANT ENVIRONMENTAL CENTER</t>
  </si>
  <si>
    <t>91 WATERMAN ST</t>
  </si>
  <si>
    <t>POWER089</t>
  </si>
  <si>
    <t>POWER ST 089</t>
  </si>
  <si>
    <t>89 POWER ST</t>
  </si>
  <si>
    <t>POWERPARK</t>
  </si>
  <si>
    <t>101 POWER ST</t>
  </si>
  <si>
    <t>PRESHSE</t>
  </si>
  <si>
    <t>PRESIDENT'S HOUSE</t>
  </si>
  <si>
    <t>55 POWER ST</t>
  </si>
  <si>
    <t>PRINCELAB</t>
  </si>
  <si>
    <t>PRINCE ENGINEERING LAB</t>
  </si>
  <si>
    <t>PROMN235</t>
  </si>
  <si>
    <t>PROMINADE 235</t>
  </si>
  <si>
    <t>235 PROMINADE</t>
  </si>
  <si>
    <t>PROSPECHSE</t>
  </si>
  <si>
    <t>PROSPECT HOUSE</t>
  </si>
  <si>
    <t>36 PROSPECT ST</t>
  </si>
  <si>
    <t>RICHMND196</t>
  </si>
  <si>
    <t>RICHMND233</t>
  </si>
  <si>
    <t>RICHMNDPKG</t>
  </si>
  <si>
    <t>RICONCTR</t>
  </si>
  <si>
    <t>RI CONVENTION CENTER</t>
  </si>
  <si>
    <t>1 SABIN ST</t>
  </si>
  <si>
    <t>RIHALL</t>
  </si>
  <si>
    <t>RHODE ISLAND HALL</t>
  </si>
  <si>
    <t>60 GEORGE ST</t>
  </si>
  <si>
    <t>ROBINSON</t>
  </si>
  <si>
    <t>ROBINSON HALL</t>
  </si>
  <si>
    <t>64 WATERMAN ST</t>
  </si>
  <si>
    <t>ROCHAMBEAU</t>
  </si>
  <si>
    <t>ROCHAMBEAU HOUSE</t>
  </si>
  <si>
    <t>84 PROSPECT ST</t>
  </si>
  <si>
    <t>ROCKLIB</t>
  </si>
  <si>
    <t>ROCKEFELLER (JOHN D., JR.) LIBRARY</t>
  </si>
  <si>
    <t>10 PROSPECT ST</t>
  </si>
  <si>
    <t>SALOMON</t>
  </si>
  <si>
    <t>SALOMON CTR FOR TEACHING</t>
  </si>
  <si>
    <t>SAYLESHALL</t>
  </si>
  <si>
    <t>SAYLES HALL</t>
  </si>
  <si>
    <t>SCILIB</t>
  </si>
  <si>
    <t>SCIENCES LIBRARY</t>
  </si>
  <si>
    <t>SEARS HOUSE: WRISTON QUAD</t>
  </si>
  <si>
    <t>27 BROWN ST</t>
  </si>
  <si>
    <t>SFRANKHLSB</t>
  </si>
  <si>
    <t>SIDNEY E. FRANK HALL LIFE SCIENCES</t>
  </si>
  <si>
    <t>SHARPEHSE</t>
  </si>
  <si>
    <t>SHARPE HOUSE</t>
  </si>
  <si>
    <t>SHARPEREF</t>
  </si>
  <si>
    <t>SHARPE REFECTORY</t>
  </si>
  <si>
    <t>144 THAYER ST</t>
  </si>
  <si>
    <t>SHIPST070</t>
  </si>
  <si>
    <t>SLATER</t>
  </si>
  <si>
    <t>SLATER HALL</t>
  </si>
  <si>
    <t>SMAIN121</t>
  </si>
  <si>
    <t>SMILLERHSE</t>
  </si>
  <si>
    <t>SHIRLEY MILLER HOUSE</t>
  </si>
  <si>
    <t>59 GEORGE ST</t>
  </si>
  <si>
    <t>SMITH-BUON</t>
  </si>
  <si>
    <t>SMITH-BUONANNO HALL</t>
  </si>
  <si>
    <t>95 CUSHING ST</t>
  </si>
  <si>
    <t>STEINERT</t>
  </si>
  <si>
    <t>STEINERT CENTER</t>
  </si>
  <si>
    <t>148 POWER ST</t>
  </si>
  <si>
    <t>STIMSON002</t>
  </si>
  <si>
    <t>STIMSON AVE 002</t>
  </si>
  <si>
    <t>2 STIMSON AVE</t>
  </si>
  <si>
    <t>STSTEPHENS</t>
  </si>
  <si>
    <t>SAINT STEPHEN'S CHURCH</t>
  </si>
  <si>
    <t>114 GEORGE ST</t>
  </si>
  <si>
    <t>TAFTAVE</t>
  </si>
  <si>
    <t>TAFT AVE DAYCARE CTR</t>
  </si>
  <si>
    <t>TFGREEN</t>
  </si>
  <si>
    <t>T.F. GREEN HALL</t>
  </si>
  <si>
    <t>THAYER135</t>
  </si>
  <si>
    <t>THAYER ST 135</t>
  </si>
  <si>
    <t>135 THAYER ST</t>
  </si>
  <si>
    <t>THAYER307</t>
  </si>
  <si>
    <t>THAYER ST 307</t>
  </si>
  <si>
    <t>307 THAYER ST</t>
  </si>
  <si>
    <t>THAYER315</t>
  </si>
  <si>
    <t>THAYER ST 315</t>
  </si>
  <si>
    <t>315 THAYER ST</t>
  </si>
  <si>
    <t>TOCKWOTTEN</t>
  </si>
  <si>
    <t>STOCKROOM - TOCKWOTTEN ST 271</t>
  </si>
  <si>
    <t>271 TOCKWOTTEN ST</t>
  </si>
  <si>
    <t>UEL</t>
  </si>
  <si>
    <t>URBAN ENVIRONMENTAL LAB</t>
  </si>
  <si>
    <t>135 ANGELL ST</t>
  </si>
  <si>
    <t>UHALL</t>
  </si>
  <si>
    <t>UNIVERSITY HALL</t>
  </si>
  <si>
    <t>VERN-WOOL</t>
  </si>
  <si>
    <t>VERNEY-WOOLLEY HALL: PEMBROKE QUAD</t>
  </si>
  <si>
    <t>204 MEETING ST</t>
  </si>
  <si>
    <t>VGQUADA</t>
  </si>
  <si>
    <t>VARTAN GREGORIAN QUAD A</t>
  </si>
  <si>
    <t>101 THAYER ST</t>
  </si>
  <si>
    <t>VGQUADB</t>
  </si>
  <si>
    <t>VARTAN GREGORIAN QUAD B</t>
  </si>
  <si>
    <t>WALTERHALL</t>
  </si>
  <si>
    <t>WALTER HALL</t>
  </si>
  <si>
    <t>80 WATERMAN ST</t>
  </si>
  <si>
    <t>WATER070</t>
  </si>
  <si>
    <t>WATERMAN ST 070</t>
  </si>
  <si>
    <t>70 WATERMAN ST</t>
  </si>
  <si>
    <t>WATER086</t>
  </si>
  <si>
    <t>WATERMAN ST 086</t>
  </si>
  <si>
    <t>86 WATERMAN ST</t>
  </si>
  <si>
    <t>WATER094</t>
  </si>
  <si>
    <t>WATERMAN ST 094</t>
  </si>
  <si>
    <t>94 WATERMAN ST</t>
  </si>
  <si>
    <t>WATER125-7</t>
  </si>
  <si>
    <t>WATERMAN ST 125-127</t>
  </si>
  <si>
    <t>125 WATERMAN ST</t>
  </si>
  <si>
    <t>WATER129</t>
  </si>
  <si>
    <t>WATERMAN ST 129</t>
  </si>
  <si>
    <t>129 WATERMAN ST</t>
  </si>
  <si>
    <t>WATER131</t>
  </si>
  <si>
    <t>WATERMAN ST 131</t>
  </si>
  <si>
    <t>131 WATERMAN ST</t>
  </si>
  <si>
    <t>WATER133</t>
  </si>
  <si>
    <t>WATERMAN ST 133</t>
  </si>
  <si>
    <t>133 WATERMAN ST</t>
  </si>
  <si>
    <t>WATER137</t>
  </si>
  <si>
    <t>WATERMAN ST 137</t>
  </si>
  <si>
    <t>137 WATERMAN ST</t>
  </si>
  <si>
    <t>WATSONCIT</t>
  </si>
  <si>
    <t>366 BROOK ST</t>
  </si>
  <si>
    <t>WATSONINS</t>
  </si>
  <si>
    <t>WATSON INSTITUTE</t>
  </si>
  <si>
    <t>WAYLAND</t>
  </si>
  <si>
    <t>WAYLAND HOUSE: WRISTON QUAD</t>
  </si>
  <si>
    <t>WESTHSE</t>
  </si>
  <si>
    <t>WEST HOUSE</t>
  </si>
  <si>
    <t>91 BROWN ST</t>
  </si>
  <si>
    <t>WILBOUR</t>
  </si>
  <si>
    <t>WILBOUR HALL</t>
  </si>
  <si>
    <t>2 PROSPECT ST</t>
  </si>
  <si>
    <t>WILSONHALL</t>
  </si>
  <si>
    <t>WILSON HALL</t>
  </si>
  <si>
    <t>WOOLLEYHAL</t>
  </si>
  <si>
    <t>WOOLLEY HALL: PEMBROKE QUAD</t>
  </si>
  <si>
    <t>YO002</t>
  </si>
  <si>
    <t>YOUNG ORCHARD AVE 002</t>
  </si>
  <si>
    <t>2 YOUNG ORCHARD AVE</t>
  </si>
  <si>
    <t>YO004</t>
  </si>
  <si>
    <t>YOUNG ORCHARD AVE 004</t>
  </si>
  <si>
    <t>4 YOUNG ORCHARD AVE</t>
  </si>
  <si>
    <t>YO010</t>
  </si>
  <si>
    <t>YOUNG ORCHARD AVE 010</t>
  </si>
  <si>
    <t>10 YOUNG ORCHARD AVE</t>
  </si>
  <si>
    <r>
      <rPr>
        <i/>
        <sz val="11"/>
        <color theme="1"/>
        <rFont val="Calibri"/>
        <family val="2"/>
        <scheme val="minor"/>
      </rPr>
      <t>"Keyword &amp; Type ref"</t>
    </r>
    <r>
      <rPr>
        <sz val="11"/>
        <color theme="1"/>
        <rFont val="Calibri"/>
        <family val="2"/>
        <scheme val="minor"/>
      </rPr>
      <t xml:space="preserve"> tab</t>
    </r>
  </si>
  <si>
    <r>
      <rPr>
        <i/>
        <sz val="11"/>
        <color theme="1"/>
        <rFont val="Calibri"/>
        <family val="2"/>
        <scheme val="minor"/>
      </rPr>
      <t>"MRF_List ref"</t>
    </r>
    <r>
      <rPr>
        <sz val="11"/>
        <color theme="1"/>
        <rFont val="Calibri"/>
        <family val="2"/>
        <scheme val="minor"/>
      </rPr>
      <t xml:space="preserve"> tab</t>
    </r>
  </si>
  <si>
    <t>Full listing and descriptions of known manufacturers.  (Additional entries can be made)</t>
  </si>
  <si>
    <r>
      <rPr>
        <i/>
        <sz val="11"/>
        <color theme="1"/>
        <rFont val="Calibri"/>
        <family val="2"/>
        <scheme val="minor"/>
      </rPr>
      <t>"Active-Bldg List ref"</t>
    </r>
    <r>
      <rPr>
        <sz val="11"/>
        <color theme="1"/>
        <rFont val="Calibri"/>
        <family val="2"/>
        <scheme val="minor"/>
      </rPr>
      <t xml:space="preserve"> tab</t>
    </r>
  </si>
  <si>
    <t xml:space="preserve">Full listing and descriptions of all Brown University buildings. (Includes addresses, sqft, status, etc.) </t>
  </si>
  <si>
    <t>SPREADSHEET TAB</t>
  </si>
  <si>
    <t xml:space="preserve">Full listing and descriptions of "Keywords", or equipment groupings and "EQ_Types", or specific equipment in that grouping. </t>
  </si>
  <si>
    <t>Building Name</t>
  </si>
  <si>
    <t>Parent EQ_ID</t>
  </si>
  <si>
    <t>Condition 
(at assessment)</t>
  </si>
  <si>
    <t>BLINDS, MANUAL</t>
  </si>
  <si>
    <t xml:space="preserve">BLINDS, MOTORIZED </t>
  </si>
  <si>
    <t>ELECTRICAL CARBON MONOXIDE DETECTOR</t>
  </si>
  <si>
    <t>WATER CHEMICAL TREATMENT STATION</t>
  </si>
  <si>
    <t>Spec (OTHER)</t>
  </si>
  <si>
    <t>Assessment 
Date</t>
  </si>
  <si>
    <t>EQ_GROUP (Crew)</t>
  </si>
  <si>
    <t>ADMINISTRATIVE</t>
  </si>
  <si>
    <t>BUSUPRT</t>
  </si>
  <si>
    <t>CAD</t>
  </si>
  <si>
    <t>STRUCTURAL-CARPENTRY</t>
  </si>
  <si>
    <t>PLUMBING</t>
  </si>
  <si>
    <t>ELECTRICAL</t>
  </si>
  <si>
    <t>DIV04AD</t>
  </si>
  <si>
    <t>DIV04AM</t>
  </si>
  <si>
    <t>DIV04CL</t>
  </si>
  <si>
    <t>DIV04DN</t>
  </si>
  <si>
    <t>DIV04E</t>
  </si>
  <si>
    <t>DIV04KN</t>
  </si>
  <si>
    <t>DIV04OFF</t>
  </si>
  <si>
    <t>DIV04OV</t>
  </si>
  <si>
    <t>DIV04PB</t>
  </si>
  <si>
    <t>DIV04PE</t>
  </si>
  <si>
    <t>DIV04PW</t>
  </si>
  <si>
    <t>DIV04SV</t>
  </si>
  <si>
    <t>GROUNDS</t>
  </si>
  <si>
    <t>STORES</t>
  </si>
  <si>
    <t>MECHANICAL-CHP</t>
  </si>
  <si>
    <t>MECHANICAL-HVAC</t>
  </si>
  <si>
    <t>MECHANICAL-CONTROLS</t>
  </si>
  <si>
    <t>MECHANICAL-2ND SHIFT</t>
  </si>
  <si>
    <t>ENGINR</t>
  </si>
  <si>
    <t>ENGINEERING</t>
  </si>
  <si>
    <t>ENVRMTL</t>
  </si>
  <si>
    <t>ENVIRONMENTAL</t>
  </si>
  <si>
    <t>EVENTS</t>
  </si>
  <si>
    <t>EVENTS SUPPORT</t>
  </si>
  <si>
    <t>HR</t>
  </si>
  <si>
    <t>HUMAN RESOURCES</t>
  </si>
  <si>
    <t>OPERATIONS</t>
  </si>
  <si>
    <t>PDC</t>
  </si>
  <si>
    <t>PROJECT MANAGEMENT</t>
  </si>
  <si>
    <t>REALEST</t>
  </si>
  <si>
    <t>REAL ESTATE</t>
  </si>
  <si>
    <t>SERVRSP</t>
  </si>
  <si>
    <t>SERVICE RESPONSE</t>
  </si>
  <si>
    <t>STRCMEP</t>
  </si>
  <si>
    <t>STRUCTURAL/MEP REVIEW</t>
  </si>
  <si>
    <t>SYSSERV</t>
  </si>
  <si>
    <t>INFO TECHNOLOGY</t>
  </si>
  <si>
    <t>EMERGENCY, COMBO EYEWASH,/SHOWER</t>
  </si>
  <si>
    <t>EMERGENCY, SHOWER STATION</t>
  </si>
  <si>
    <t>TANK, ACID CROCK, SANITARY WASTE</t>
  </si>
  <si>
    <t>TRANSFORMR</t>
  </si>
  <si>
    <t>TRANSFORMER</t>
  </si>
  <si>
    <t>Indicates required fields</t>
  </si>
  <si>
    <t>Indicates required fields with predefined ("pick-list") value entries. (See references for more info on these values)</t>
  </si>
  <si>
    <t>DHUMIDFIER</t>
  </si>
  <si>
    <t>DEHUMIDIFIER</t>
  </si>
  <si>
    <t>DO WE REQUIRE A BREAKOUT OF TYPES OF VEHICLES? (Use Nomenclature-ML</t>
  </si>
  <si>
    <t>LEN1</t>
  </si>
  <si>
    <t>ALL-LITE</t>
  </si>
  <si>
    <t>ALL-LITE ARCHITECTURAL PRODUCTS</t>
  </si>
  <si>
    <t>DA-LITE</t>
  </si>
  <si>
    <t>DA-LITE SCREEN COMPANY</t>
  </si>
  <si>
    <t>DRESSER</t>
  </si>
  <si>
    <t>DRESSER INCORPORATED</t>
  </si>
  <si>
    <t>FIRESTONE</t>
  </si>
  <si>
    <t>FIRESTONE BUILDING PRODUCTS</t>
  </si>
  <si>
    <t>HUBBELL</t>
  </si>
  <si>
    <t>HUBBELL INCORPORATED</t>
  </si>
  <si>
    <t>Warranty Vendor</t>
  </si>
  <si>
    <t>len2</t>
  </si>
  <si>
    <t>DOOR, ALL GLASS</t>
  </si>
  <si>
    <t>DOOR, OPERABLE PARTITION</t>
  </si>
  <si>
    <t>FIRE ALARM, SUP NOTIF ALARM CIRCUIT</t>
  </si>
  <si>
    <t>KEY CONTROL BOX</t>
  </si>
  <si>
    <t>KEYBOX, KEY CONTROL</t>
  </si>
  <si>
    <t>MOTORS</t>
  </si>
  <si>
    <t>TANK, CASCADE</t>
  </si>
  <si>
    <t>TANK, FLASH, BLOWDOWN</t>
  </si>
  <si>
    <t>MARSHFIELD</t>
  </si>
  <si>
    <t>MARSHFIELD DOORSYSTEMS</t>
  </si>
  <si>
    <t>MODERNFOLD</t>
  </si>
  <si>
    <t>MODERNFOLD INC.</t>
  </si>
  <si>
    <t>OASIS</t>
  </si>
  <si>
    <t>OASIS INTERNATIONAL</t>
  </si>
  <si>
    <t>PUROFLUX</t>
  </si>
  <si>
    <t>PUROFLUX CORPORATION</t>
  </si>
  <si>
    <t>THAYER271</t>
  </si>
  <si>
    <t>THAYER ST 271</t>
  </si>
  <si>
    <t>CP7.55XAXCHXXSXX</t>
  </si>
  <si>
    <t>472010C08248-04</t>
  </si>
  <si>
    <t>Spec (MOTOR)</t>
  </si>
  <si>
    <t xml:space="preserve">7500 RETURN CFM
7500 SUPPLY CFM </t>
  </si>
  <si>
    <t>Mfr Model No</t>
  </si>
  <si>
    <t>Mfr Serial No</t>
  </si>
  <si>
    <t>AHU-1</t>
  </si>
  <si>
    <t>1st &amp; 2nd floor</t>
  </si>
  <si>
    <t>Acquisition Vendor</t>
  </si>
  <si>
    <t>1st floor commons</t>
  </si>
  <si>
    <t>22-QEP-4-60-11</t>
  </si>
  <si>
    <t>12265563 1011</t>
  </si>
  <si>
    <t>GREASE FITTING ON MOTOR</t>
  </si>
  <si>
    <t>UNIT INCLUDES COMBINED HRU</t>
  </si>
  <si>
    <t>7500 CFM</t>
  </si>
  <si>
    <t>Equipment Type</t>
  </si>
  <si>
    <t>Equipment Group/Keyword</t>
  </si>
  <si>
    <t>len3</t>
  </si>
  <si>
    <t>AIR HANDLER, HVAC &lt; 30K CFM</t>
  </si>
  <si>
    <t>AIR COMPRESSOR, CENTRIFICAL</t>
  </si>
  <si>
    <t>AIR COMPRESSOR, RECIPROCATING</t>
  </si>
  <si>
    <t>AIR COMPRESSOR, SCREW</t>
  </si>
  <si>
    <t xml:space="preserve">DEFIB </t>
  </si>
  <si>
    <t>DEFIBRILLATOR</t>
  </si>
  <si>
    <t>DEFIBAE</t>
  </si>
  <si>
    <t>DEFIBRILLATOR, AUTOMATED EXTERNAL</t>
  </si>
  <si>
    <t>HEATER</t>
  </si>
  <si>
    <t>HEATER, FUEL OIL</t>
  </si>
  <si>
    <t>METER, HIGH TEMP HOT WATER</t>
  </si>
  <si>
    <t>PUMP, FIRE JOCKEY</t>
  </si>
  <si>
    <t>WASHER</t>
  </si>
  <si>
    <t>WASHER, CAGE</t>
  </si>
  <si>
    <t>VALVE, AIR, GENERAL EXHAUST VALVE</t>
  </si>
  <si>
    <t>VALVE, AIR, GENERAL SUPPLY VALVE</t>
  </si>
  <si>
    <t>Record PM Type</t>
  </si>
  <si>
    <t>len4</t>
  </si>
  <si>
    <t>DIVISION_(EQ Group)</t>
  </si>
  <si>
    <t>ACADEMIC NON-RESEARCH</t>
  </si>
  <si>
    <t>ACADEMIC RESEARCH</t>
  </si>
  <si>
    <t>ADMIN/SUPPORT</t>
  </si>
  <si>
    <t>BIOMED</t>
  </si>
  <si>
    <t>STUDENT LIFE</t>
  </si>
  <si>
    <t>UNASSIGNED</t>
  </si>
  <si>
    <t>ACCARDR</t>
  </si>
  <si>
    <t>A device used to read credentials and grant access to a building or space</t>
  </si>
  <si>
    <t>ACOTHER</t>
  </si>
  <si>
    <t>A piece of equipment that cools &amp; dries air</t>
  </si>
  <si>
    <t>ACSPLIT</t>
  </si>
  <si>
    <t>ACWINDW</t>
  </si>
  <si>
    <t>A piece of equipment, installed in a window, designed to cool an area</t>
  </si>
  <si>
    <t>AHUHVSM</t>
  </si>
  <si>
    <t>An air handler that supplies air to a space</t>
  </si>
  <si>
    <t>AHUHVLG</t>
  </si>
  <si>
    <t>AHUMUSM</t>
  </si>
  <si>
    <t>AHUMULG</t>
  </si>
  <si>
    <t>AHUPKSM</t>
  </si>
  <si>
    <t>AHUPKLG</t>
  </si>
  <si>
    <t>AIRCNTF</t>
  </si>
  <si>
    <t>A pump designed to make compressed air</t>
  </si>
  <si>
    <t>AIRRECP</t>
  </si>
  <si>
    <t>AIRSCRW</t>
  </si>
  <si>
    <t>AIRDRYD</t>
  </si>
  <si>
    <t>A piece of equipment designed to remove moisture from compressed air</t>
  </si>
  <si>
    <t>AIRDRYR</t>
  </si>
  <si>
    <t>AUTCLAV</t>
  </si>
  <si>
    <t>A device that uses steam to decontaminate and sterilize lab waste</t>
  </si>
  <si>
    <t>BATTDRY</t>
  </si>
  <si>
    <t>A device that converts stored chemical energy to electrical energy</t>
  </si>
  <si>
    <t>BATTHVT</t>
  </si>
  <si>
    <t>BATTINV</t>
  </si>
  <si>
    <t>BATTWET</t>
  </si>
  <si>
    <t>BKFL-DM</t>
  </si>
  <si>
    <t>A one way valve that prevents contamination of the building/city's potable water supply</t>
  </si>
  <si>
    <t>BKFL-EQ</t>
  </si>
  <si>
    <t>BKFL-FS</t>
  </si>
  <si>
    <t>BLEACHERS</t>
  </si>
  <si>
    <t>BLECHRF</t>
  </si>
  <si>
    <t>Open, tiered seating for spectators</t>
  </si>
  <si>
    <t>BLECHRM</t>
  </si>
  <si>
    <t>BLECHRP</t>
  </si>
  <si>
    <t>BLNDMNL</t>
  </si>
  <si>
    <t>A manually controlled window shading system</t>
  </si>
  <si>
    <t>BLNDMTR</t>
  </si>
  <si>
    <t>A motorized or electronically controlled window shading system</t>
  </si>
  <si>
    <t>BLR2FUL</t>
  </si>
  <si>
    <t>A vessel used to make steam or hot water using gas, oil or electricity</t>
  </si>
  <si>
    <t>BLRELEC</t>
  </si>
  <si>
    <t>BLRGASW</t>
  </si>
  <si>
    <t>BLRGASS</t>
  </si>
  <si>
    <t>BLRINCN</t>
  </si>
  <si>
    <t>BLROILW</t>
  </si>
  <si>
    <t>BLROILS</t>
  </si>
  <si>
    <t>BLRPELT</t>
  </si>
  <si>
    <t>BLRPROP</t>
  </si>
  <si>
    <t>BRNRDUL</t>
  </si>
  <si>
    <t>A device which generates a flame using fuel</t>
  </si>
  <si>
    <t>BRNRGAS</t>
  </si>
  <si>
    <t>BRNROIL</t>
  </si>
  <si>
    <t>CSCDSYS</t>
  </si>
  <si>
    <t xml:space="preserve">A system consisting of several similar stages with each processing the output from the previous stage. </t>
  </si>
  <si>
    <t>CHLABSB</t>
  </si>
  <si>
    <t>A refrigeration system that cools water</t>
  </si>
  <si>
    <t>CHLAIRC</t>
  </si>
  <si>
    <t>CHLCNTF</t>
  </si>
  <si>
    <t>CHLRECP</t>
  </si>
  <si>
    <t>CHLSCRL</t>
  </si>
  <si>
    <t>CHM-FLU</t>
  </si>
  <si>
    <t>A structure which provides ventilation for hot gases or smoke to the outside air</t>
  </si>
  <si>
    <t>CHM-CHP</t>
  </si>
  <si>
    <t>CHM-GAS</t>
  </si>
  <si>
    <t>CHM-WOD</t>
  </si>
  <si>
    <t>CT-CLSD</t>
  </si>
  <si>
    <t>A piece of equipment designed to cool water by using air</t>
  </si>
  <si>
    <t>CLCKBEL</t>
  </si>
  <si>
    <t>Campus clocks</t>
  </si>
  <si>
    <t>CLCKTMR</t>
  </si>
  <si>
    <t>Campus clock timers</t>
  </si>
  <si>
    <t>COILCCW</t>
  </si>
  <si>
    <t>Coil of tubing used to move fluid through a unit for heating, cooling or humidification</t>
  </si>
  <si>
    <t>COILCDX</t>
  </si>
  <si>
    <t>COILHEL</t>
  </si>
  <si>
    <t>COILHHW</t>
  </si>
  <si>
    <t>COILHNG</t>
  </si>
  <si>
    <t>COILHST</t>
  </si>
  <si>
    <t>COILPHR</t>
  </si>
  <si>
    <t>COILPHW</t>
  </si>
  <si>
    <t>COILPNG</t>
  </si>
  <si>
    <t>COILPST</t>
  </si>
  <si>
    <t>COILREL</t>
  </si>
  <si>
    <t>COILRHW</t>
  </si>
  <si>
    <t>COILRST</t>
  </si>
  <si>
    <t>AC-COND</t>
  </si>
  <si>
    <t>A heat exchanger which removes heat from vapor, changing it to its liquid state.</t>
  </si>
  <si>
    <t>CTRLAHU</t>
  </si>
  <si>
    <t>CTRLCHL</t>
  </si>
  <si>
    <t>CTRLDDC</t>
  </si>
  <si>
    <t>CTRLELC</t>
  </si>
  <si>
    <t>CTRLFUH</t>
  </si>
  <si>
    <t>CTRLMEC</t>
  </si>
  <si>
    <t>CTRLPNU</t>
  </si>
  <si>
    <t>CTRLTRM</t>
  </si>
  <si>
    <t>CTRTHRM</t>
  </si>
  <si>
    <t>CNVDUMW</t>
  </si>
  <si>
    <t>A small mechanical device used to move freight/materials between floors</t>
  </si>
  <si>
    <t>CNVHYDL</t>
  </si>
  <si>
    <t>A mechanical hydraulic device used to move people/materials between floors</t>
  </si>
  <si>
    <t>CNVTRCN</t>
  </si>
  <si>
    <t>A mechanical electrical device used to move people/materials between floors</t>
  </si>
  <si>
    <t>CNV-ADA</t>
  </si>
  <si>
    <t>A mechanical device used to raise a disabled individual over short vertical barriers</t>
  </si>
  <si>
    <t>DPRCOMB</t>
  </si>
  <si>
    <t>A movable plate used to regulate airflow in a duct or flue</t>
  </si>
  <si>
    <t>DPR-EXA</t>
  </si>
  <si>
    <t>DPR-FBP</t>
  </si>
  <si>
    <t>DPR-FIR</t>
  </si>
  <si>
    <t>DPR-MXA</t>
  </si>
  <si>
    <t>DPR-ODA</t>
  </si>
  <si>
    <t>DPR-RTA</t>
  </si>
  <si>
    <t>DPR-SMK</t>
  </si>
  <si>
    <t>DPR-SPA</t>
  </si>
  <si>
    <t>DPRVCTL</t>
  </si>
  <si>
    <t>A device used to deliver a dose of electrical energy to an individuals affected heart</t>
  </si>
  <si>
    <t>DHUMFIR</t>
  </si>
  <si>
    <t>A piece of equipment that is used to remove moisture from the air</t>
  </si>
  <si>
    <t>DOCKLVL</t>
  </si>
  <si>
    <t>A mechanical device used to bridge the gap between dock platforms and delivery trucks</t>
  </si>
  <si>
    <t>DOCKLFT</t>
  </si>
  <si>
    <t>A mechanical device used to raise materials from delivery trucks up to a dock platform</t>
  </si>
  <si>
    <t>DOR-ADA</t>
  </si>
  <si>
    <t>An automatic opening device connected to an ADA entry button</t>
  </si>
  <si>
    <t>DORGLAS</t>
  </si>
  <si>
    <t>A door of all-glass construction</t>
  </si>
  <si>
    <t>DOR-GRG</t>
  </si>
  <si>
    <t xml:space="preserve">An overhead door </t>
  </si>
  <si>
    <t>DORAUTO</t>
  </si>
  <si>
    <t>A door which opens automatically, usually motion triggered</t>
  </si>
  <si>
    <t>DOREGRS</t>
  </si>
  <si>
    <t>A door serving as egress from a building or space</t>
  </si>
  <si>
    <t>DORFIRE</t>
  </si>
  <si>
    <t>A door with a fire-resistance rating</t>
  </si>
  <si>
    <t>DORWODX</t>
  </si>
  <si>
    <t>A door of natural wood construction</t>
  </si>
  <si>
    <t>DORPRTI</t>
  </si>
  <si>
    <t>A door which when expanded serves to partition an open space</t>
  </si>
  <si>
    <t>A door which operates vertically for storage overhead when open</t>
  </si>
  <si>
    <t>DORSHTR</t>
  </si>
  <si>
    <t>DOOR, WINDOW SHUTTER</t>
  </si>
  <si>
    <t>A smaller overhead door used to secure open service windows or counters</t>
  </si>
  <si>
    <t>DRN-CBX</t>
  </si>
  <si>
    <t>DRNFLOR</t>
  </si>
  <si>
    <t>Drains &amp; piping used to carry water from interior building spaces</t>
  </si>
  <si>
    <t>DRNROOF</t>
  </si>
  <si>
    <t>Drains &amp; piping used to carry water from the roof of a building</t>
  </si>
  <si>
    <t>DRNSTRM</t>
  </si>
  <si>
    <t>DUSTCLT</t>
  </si>
  <si>
    <t>A system used to filter out and collect dust and impurities from the air</t>
  </si>
  <si>
    <t>A device that automatically disconnects electrical power when a fault is detected</t>
  </si>
  <si>
    <t>ELCOSYS</t>
  </si>
  <si>
    <t>A device that detects carbon monoxide and alerts occupants</t>
  </si>
  <si>
    <t>EL-ATSW</t>
  </si>
  <si>
    <t>A device that automatically transfers electrical load</t>
  </si>
  <si>
    <t>EL-MTSW</t>
  </si>
  <si>
    <t>A device that is used to manually transfer electrical load</t>
  </si>
  <si>
    <t>ELMTRCC</t>
  </si>
  <si>
    <t>A device or group of devices that serves to govern the performance of an electric motor</t>
  </si>
  <si>
    <t>ELBLSRV</t>
  </si>
  <si>
    <t>A buildings main electrical service &amp; gear</t>
  </si>
  <si>
    <t>ELDSCNT</t>
  </si>
  <si>
    <t>ELDSPNL</t>
  </si>
  <si>
    <t>A local distribution &amp; safety panel for electrical power</t>
  </si>
  <si>
    <t>A main distribution &amp; safety panel for electrical power</t>
  </si>
  <si>
    <t>EMRCOMB</t>
  </si>
  <si>
    <t>An emergency wash station for eyes and body</t>
  </si>
  <si>
    <t>EMREYEW</t>
  </si>
  <si>
    <t>An emergency wash station for the eyes</t>
  </si>
  <si>
    <t>EMRSHWR</t>
  </si>
  <si>
    <t>An emergency wash station for the entire body</t>
  </si>
  <si>
    <t>An enclosure used to replicate weather conditions and exposure to elements</t>
  </si>
  <si>
    <t>AC-EVAP</t>
  </si>
  <si>
    <t>A heat exchanger in which liquid evaporates while absorbing heat</t>
  </si>
  <si>
    <t>FNBATHR</t>
  </si>
  <si>
    <t>A fan that exhausts air from bathrooms</t>
  </si>
  <si>
    <t>FNCLTWR</t>
  </si>
  <si>
    <t>A fan that moves air through a cooling tower</t>
  </si>
  <si>
    <t>FNEXBLT</t>
  </si>
  <si>
    <t>A belt driven fan used to exhaust air from a space</t>
  </si>
  <si>
    <t>FNEXDIR</t>
  </si>
  <si>
    <t>A direct drive fan used to exhaust air from a space</t>
  </si>
  <si>
    <t>FNEXWAL</t>
  </si>
  <si>
    <t>A fan used in to exhaust air from a space</t>
  </si>
  <si>
    <t>FNFLUGS</t>
  </si>
  <si>
    <t>A fan used to eject exhaust gases from combustion</t>
  </si>
  <si>
    <t>FNFRDFT</t>
  </si>
  <si>
    <t>FNINDCT</t>
  </si>
  <si>
    <t>FNKTNEX</t>
  </si>
  <si>
    <t>A fan that exhausts air from kitchen areas</t>
  </si>
  <si>
    <t>FNRTBLT</t>
  </si>
  <si>
    <t>A fan that returns air from the building back to the supply fan.</t>
  </si>
  <si>
    <t>FNRTDIR</t>
  </si>
  <si>
    <t>FNSTRBC</t>
  </si>
  <si>
    <t>A fan used to eject fumes into the atmosphere</t>
  </si>
  <si>
    <t>FNSPBLT</t>
  </si>
  <si>
    <t>A belt driven fan used to supply air from a space</t>
  </si>
  <si>
    <t>FNSPDIR</t>
  </si>
  <si>
    <t>A direct drive fan used to supply air from a space</t>
  </si>
  <si>
    <t>FLDTURF</t>
  </si>
  <si>
    <t>Artificial turf athletics field</t>
  </si>
  <si>
    <t>FLDCRPT</t>
  </si>
  <si>
    <t>FLDGRAS</t>
  </si>
  <si>
    <t>Natural turf athletics field</t>
  </si>
  <si>
    <t>FILTFUL</t>
  </si>
  <si>
    <t>FILTRATION, FUEL OIL</t>
  </si>
  <si>
    <t>A filter in a fuel line used to trap contaminants</t>
  </si>
  <si>
    <t>FILTSND</t>
  </si>
  <si>
    <t>FABATCB</t>
  </si>
  <si>
    <t>FACMDBX</t>
  </si>
  <si>
    <t>FAFIELD</t>
  </si>
  <si>
    <t>FAMSTBX</t>
  </si>
  <si>
    <t>FAPANEL</t>
  </si>
  <si>
    <t>A piece of equipment used to monitor &amp; supervise fire alarm systems</t>
  </si>
  <si>
    <t>FAPSPNL</t>
  </si>
  <si>
    <t>FATRMCB</t>
  </si>
  <si>
    <t>FIRSCAP</t>
  </si>
  <si>
    <t>An emergency means of exit mounted to the exterior of a building</t>
  </si>
  <si>
    <t>FIRXTNG</t>
  </si>
  <si>
    <t>A piece of portable equipment used to extinguish fires</t>
  </si>
  <si>
    <t>A dedicated water source or tap used to extinguish fires</t>
  </si>
  <si>
    <t>FIRPGAS</t>
  </si>
  <si>
    <t>A structure designed to contain and vent indoor fires</t>
  </si>
  <si>
    <t>FIRPWOD</t>
  </si>
  <si>
    <t>FSDRYSY</t>
  </si>
  <si>
    <t>A system used to provide dry-fire suppression to the building</t>
  </si>
  <si>
    <t>FSFDCON</t>
  </si>
  <si>
    <t>FSNRTGS</t>
  </si>
  <si>
    <t>FSMDRAN</t>
  </si>
  <si>
    <t>FSRISER</t>
  </si>
  <si>
    <t>FSSPKLR</t>
  </si>
  <si>
    <t>FSTMPFL</t>
  </si>
  <si>
    <t>FSWETCM</t>
  </si>
  <si>
    <t>FSZVALV</t>
  </si>
  <si>
    <t>A work station designed to remove odors &amp; vapors from a lab area</t>
  </si>
  <si>
    <t>FURNGAS</t>
  </si>
  <si>
    <t>A device which heats and distributes air by burning gas or oil</t>
  </si>
  <si>
    <t>FURNOIL</t>
  </si>
  <si>
    <t>GSCDIOX</t>
  </si>
  <si>
    <t>GAS SYSTEM, CARBON DIOXIDE</t>
  </si>
  <si>
    <t>The system or components that provide carbon dioxide gas to the building</t>
  </si>
  <si>
    <t>GSCPAIR</t>
  </si>
  <si>
    <t>The system or components that provide compressed air to the building</t>
  </si>
  <si>
    <t>GSNTGAS</t>
  </si>
  <si>
    <t>The system or components that provide natural gas to the building</t>
  </si>
  <si>
    <t>GSNITRO</t>
  </si>
  <si>
    <t>The system or components that provide nitrogen gas to the building</t>
  </si>
  <si>
    <t>GSOXYGN</t>
  </si>
  <si>
    <t>The system or components that provide oxygen gas to the building</t>
  </si>
  <si>
    <t>GSVACUM</t>
  </si>
  <si>
    <t>The system or components that provide vacuum to the building</t>
  </si>
  <si>
    <t>GENDISL</t>
  </si>
  <si>
    <t xml:space="preserve">A piece of equipment that provides emergency electrical back up power </t>
  </si>
  <si>
    <t>GENNGAS</t>
  </si>
  <si>
    <t>GENPANL</t>
  </si>
  <si>
    <t>HFULOIL</t>
  </si>
  <si>
    <t>A piece of equipment used to warm a space</t>
  </si>
  <si>
    <t>HXPLTFM</t>
  </si>
  <si>
    <t>A device used to exchange water temperature</t>
  </si>
  <si>
    <t>HXSHLTB</t>
  </si>
  <si>
    <t>HEPAUNT</t>
  </si>
  <si>
    <t>High-efficiency particulate air filter</t>
  </si>
  <si>
    <t>HRUWHEL</t>
  </si>
  <si>
    <t>HRU-A2A</t>
  </si>
  <si>
    <t>HUMSLFC</t>
  </si>
  <si>
    <t>A piece of equipment that is used to increase moisture in the air</t>
  </si>
  <si>
    <t>HUM-STM</t>
  </si>
  <si>
    <t>HUMUSON</t>
  </si>
  <si>
    <t>HWHELEC</t>
  </si>
  <si>
    <t>A vessel used to make hot water using electricity</t>
  </si>
  <si>
    <t>A vessel used to make hot water using gas</t>
  </si>
  <si>
    <t>A vessel used to make hot water using oil</t>
  </si>
  <si>
    <t>HWH-STM</t>
  </si>
  <si>
    <t>A vessel used to make hot water using steam</t>
  </si>
  <si>
    <t>HYDSTAN</t>
  </si>
  <si>
    <t>A fountain or bubbler which provides drinking water</t>
  </si>
  <si>
    <t>ICEMAKR</t>
  </si>
  <si>
    <t>An appliance designed to make &amp; store ice</t>
  </si>
  <si>
    <t>IRGCITY</t>
  </si>
  <si>
    <t>IRGOTHR</t>
  </si>
  <si>
    <t>KEY-BOX</t>
  </si>
  <si>
    <t>A secure satellite location for key storage and control</t>
  </si>
  <si>
    <t>LTGCTRL</t>
  </si>
  <si>
    <t>LT-ELEV</t>
  </si>
  <si>
    <t>A light fixture permanently fixed to an elevator car</t>
  </si>
  <si>
    <t>LT-EMRG</t>
  </si>
  <si>
    <t>A piece of lighting equipment that illuminates an area when normal power is interrupted</t>
  </si>
  <si>
    <t>LT-EXIT</t>
  </si>
  <si>
    <t>A piece of lighting equipment that illuminates building exits</t>
  </si>
  <si>
    <t>LTXPOLE</t>
  </si>
  <si>
    <t>A raised source of light on paths or walkways</t>
  </si>
  <si>
    <t>LTXPLED</t>
  </si>
  <si>
    <t>LTXWLPK</t>
  </si>
  <si>
    <t>A raised source of light mounted on the exterior of buildings</t>
  </si>
  <si>
    <t>LTXWLED</t>
  </si>
  <si>
    <t>LTFIELD</t>
  </si>
  <si>
    <t>A raised source of light on athletic fields or large open spaces</t>
  </si>
  <si>
    <t>LTINTER</t>
  </si>
  <si>
    <t>Any interior light source</t>
  </si>
  <si>
    <t>LUVXSCR</t>
  </si>
  <si>
    <t>A screen attached to exterior louvers preventing animal or debris entry</t>
  </si>
  <si>
    <t>MH-COMM</t>
  </si>
  <si>
    <t>MANHOLE, COMMUNICATIONS</t>
  </si>
  <si>
    <t>A mahole or confined space granting access to campus or civil communication systems</t>
  </si>
  <si>
    <t>A mahole or confined space granting access to campus or civil electrical systems</t>
  </si>
  <si>
    <t>MH-FIRA</t>
  </si>
  <si>
    <t>MANHOLE, FIRE ALARM</t>
  </si>
  <si>
    <t>A mahole or confined space granting access to campus or civil fire alarm systems</t>
  </si>
  <si>
    <t>MANHOLE, HIGH TEMP HOT WATER</t>
  </si>
  <si>
    <t>A mahole or confined space granting access to campus HTHW systems</t>
  </si>
  <si>
    <t>MH-SEWR</t>
  </si>
  <si>
    <t>A mahole or confined space granting access to campus or civil sewer systems</t>
  </si>
  <si>
    <t>MH-STEM</t>
  </si>
  <si>
    <t>MANHOLE, STEAM</t>
  </si>
  <si>
    <t>A mahole or confined space granting access to campus steam systems</t>
  </si>
  <si>
    <t>MH-STRM</t>
  </si>
  <si>
    <t>MANHOLE, STORM</t>
  </si>
  <si>
    <t>A mahole or confined space granting access to campus or civil storm water systems</t>
  </si>
  <si>
    <t>MH-WATR</t>
  </si>
  <si>
    <t>MANHOLE, WATER</t>
  </si>
  <si>
    <t>A mahole or confined space granting access to campus or civil water systems</t>
  </si>
  <si>
    <t>Campus masonry, walls, steps, pillars, parapets, etc.</t>
  </si>
  <si>
    <t>METAIRF</t>
  </si>
  <si>
    <t>METER, AIR FLOW</t>
  </si>
  <si>
    <t>A meter used to measure air flow</t>
  </si>
  <si>
    <t>MET-CHW</t>
  </si>
  <si>
    <t>METER, CHILLED WATER</t>
  </si>
  <si>
    <t>A device used to measure chilled water</t>
  </si>
  <si>
    <t>METCOND</t>
  </si>
  <si>
    <t>A device used to measure steam condensate</t>
  </si>
  <si>
    <t>METELEC</t>
  </si>
  <si>
    <t>A device used to measure electrical use</t>
  </si>
  <si>
    <t>A device used to measure gas use</t>
  </si>
  <si>
    <t>METHTHW</t>
  </si>
  <si>
    <t>A device used to measure high temp hot water</t>
  </si>
  <si>
    <t>METSTEM</t>
  </si>
  <si>
    <t>A device used to measure steam</t>
  </si>
  <si>
    <t>METWATR</t>
  </si>
  <si>
    <t>A device used to measure city water use</t>
  </si>
  <si>
    <t>MONFLOW</t>
  </si>
  <si>
    <t>MONITORING SYSTEM, FLOW STATION</t>
  </si>
  <si>
    <t>A system or device which measures hydro-flow rate and temperature</t>
  </si>
  <si>
    <t>MONOXYG</t>
  </si>
  <si>
    <t>A system or device which measures oxygen levels</t>
  </si>
  <si>
    <t>MONRFRG</t>
  </si>
  <si>
    <t>A system or device which measures refrigerant levels</t>
  </si>
  <si>
    <t>MTRACSM</t>
  </si>
  <si>
    <t>MOTOR, AC &lt; 20HP</t>
  </si>
  <si>
    <t>A piece of equipment that converts electrical energy to rotational mechanical energy</t>
  </si>
  <si>
    <t>MTRACLG</t>
  </si>
  <si>
    <t>MOTOR, AC &gt; 20HP</t>
  </si>
  <si>
    <t>MTRDCSM</t>
  </si>
  <si>
    <t>MOTOR, DC &lt; 20HP</t>
  </si>
  <si>
    <t>MTRDCLG</t>
  </si>
  <si>
    <t>MOTOR, DC &gt; 20HP</t>
  </si>
  <si>
    <t>PHNUCRT</t>
  </si>
  <si>
    <t>A system used to treat special waste before discharge to the sewer</t>
  </si>
  <si>
    <t>PHNUTSY</t>
  </si>
  <si>
    <t>PHNUTNK</t>
  </si>
  <si>
    <t>EPACCES</t>
  </si>
  <si>
    <t>Campus emergency phone enclosures</t>
  </si>
  <si>
    <t>EPBLULT</t>
  </si>
  <si>
    <t>Campus emergency phone enclosures, lit by blue light</t>
  </si>
  <si>
    <t>PRSVESL</t>
  </si>
  <si>
    <t>PUBLRFD</t>
  </si>
  <si>
    <t>A pump used for feedwater to a boiler</t>
  </si>
  <si>
    <t>A pump used to increase flow &amp; pressure on a buildings domestic (city) water system</t>
  </si>
  <si>
    <t>PUCHWTR</t>
  </si>
  <si>
    <t>A pump that circulates chilled water</t>
  </si>
  <si>
    <t>A pump used to move steam condensate</t>
  </si>
  <si>
    <t>PUCDWTR</t>
  </si>
  <si>
    <t>A pump that circulates condenser water</t>
  </si>
  <si>
    <t>PUDOMST</t>
  </si>
  <si>
    <t>A pump that circulates domestic water</t>
  </si>
  <si>
    <t>PUDULSV</t>
  </si>
  <si>
    <t>A pump that can be switched to circulate chilled, hot or condenser water</t>
  </si>
  <si>
    <t>PUJOCKY</t>
  </si>
  <si>
    <t>A pump used to maintain pressure in a fire protection system</t>
  </si>
  <si>
    <t>A pump used to deliver water to a fire suppression system</t>
  </si>
  <si>
    <t>PUFUTRN</t>
  </si>
  <si>
    <t>A pump used to transfer fuel from one storage tank to another</t>
  </si>
  <si>
    <t>A pump that circulates hot water</t>
  </si>
  <si>
    <t>PUMUWTR</t>
  </si>
  <si>
    <t>PUPHNUT</t>
  </si>
  <si>
    <t>A pump servicing a PH neutralization system</t>
  </si>
  <si>
    <t>PUSEWER</t>
  </si>
  <si>
    <t>A pump used to lift sanitary waste to a gravity drain</t>
  </si>
  <si>
    <t>A pump used to drain pits &amp; sumps</t>
  </si>
  <si>
    <t>PUVACUM</t>
  </si>
  <si>
    <t>A pump designed to create a vacuum</t>
  </si>
  <si>
    <t>RFRGCMP</t>
  </si>
  <si>
    <t>RFRGCOL</t>
  </si>
  <si>
    <t>REFRIGERATION, WALK-IN COOLER</t>
  </si>
  <si>
    <t>A room designed to maintain a cold environment above 32 degrees F but below ambient</t>
  </si>
  <si>
    <t>RFRGFRZ</t>
  </si>
  <si>
    <t>REFRIGERATION, WALK-IN FREEZER</t>
  </si>
  <si>
    <t>A room designed to maintain a freezing temp below 32 degrees F</t>
  </si>
  <si>
    <t>RFRIGRT</t>
  </si>
  <si>
    <t>An appliance designed to maintain above 32 degrees F but below ambient</t>
  </si>
  <si>
    <t>RFRGLAB</t>
  </si>
  <si>
    <t>RODIWTR</t>
  </si>
  <si>
    <t>A system that converts city water in Reverse Osmosis (RO) water</t>
  </si>
  <si>
    <t>RFMMBRN</t>
  </si>
  <si>
    <t>A roofing system comprised of synthetic, rubber or PVC type materials</t>
  </si>
  <si>
    <t>RFMETAL</t>
  </si>
  <si>
    <t>A roofing system comprised of metal pieces or tiles</t>
  </si>
  <si>
    <t>RFSHING</t>
  </si>
  <si>
    <t>A roofing system comprised of overlapping materials</t>
  </si>
  <si>
    <t>RFSLATE</t>
  </si>
  <si>
    <t>A roofing system comprised of overlapping slate shingles</t>
  </si>
  <si>
    <t>SCRNPRJ</t>
  </si>
  <si>
    <t>A clean and clear backdrop used to clearly project an image onto</t>
  </si>
  <si>
    <t>SOTBLWR</t>
  </si>
  <si>
    <t>A system for removing the soot deposited during combustion</t>
  </si>
  <si>
    <t>STEMGEN</t>
  </si>
  <si>
    <t>STEMTRP</t>
  </si>
  <si>
    <t>A device used to remove condensate from steam lines</t>
  </si>
  <si>
    <t>TNKACID</t>
  </si>
  <si>
    <t>TNKCSCD</t>
  </si>
  <si>
    <t>TNKDRAT</t>
  </si>
  <si>
    <t>A device that vents air from a piping system</t>
  </si>
  <si>
    <t>TNKDISL</t>
  </si>
  <si>
    <t>A vessel used to store diesel fuel</t>
  </si>
  <si>
    <t>TNKXPNS</t>
  </si>
  <si>
    <t>A vessel that contains the over-expansion of material from a system</t>
  </si>
  <si>
    <t>TNKFLSH</t>
  </si>
  <si>
    <t>A vessel used to store compressed gas</t>
  </si>
  <si>
    <t>TNK-HWS</t>
  </si>
  <si>
    <t>A vessel used to store hot water</t>
  </si>
  <si>
    <t>TNKMRCR</t>
  </si>
  <si>
    <t>A vessel used to store oil</t>
  </si>
  <si>
    <t>TNKWATR</t>
  </si>
  <si>
    <t>A vessel used to store water</t>
  </si>
  <si>
    <t>TRM-CUH</t>
  </si>
  <si>
    <t>A heater mounted in a cabinet</t>
  </si>
  <si>
    <t>TRMCABX</t>
  </si>
  <si>
    <t>TERMINAL UNITS, CAV BOX</t>
  </si>
  <si>
    <t>An HVAC flow control box that is constant volume</t>
  </si>
  <si>
    <t>TRMCONV</t>
  </si>
  <si>
    <t>TRMFNCL</t>
  </si>
  <si>
    <t>A cabinet type fan &amp; coil unit. Can be heating, cooling or both</t>
  </si>
  <si>
    <t>TRMFINT</t>
  </si>
  <si>
    <t>TRMINDT</t>
  </si>
  <si>
    <t>An appliance used to heat an area by using steam, hot water or electricity</t>
  </si>
  <si>
    <t>An air handler unit designed to move air</t>
  </si>
  <si>
    <t>TRMVABX</t>
  </si>
  <si>
    <t>An HVAC flow control box that is variable volume</t>
  </si>
  <si>
    <t>TRMVAFP</t>
  </si>
  <si>
    <t>An HVAC fan powered flow control box that is variable volume</t>
  </si>
  <si>
    <t>A device used to either increase or decrease electrical voltage</t>
  </si>
  <si>
    <t>TREECMP</t>
  </si>
  <si>
    <t>TREE, CAMPUS</t>
  </si>
  <si>
    <t>A plant of great height with a woody main stem and branches set off the ground</t>
  </si>
  <si>
    <t>VLVAIRX</t>
  </si>
  <si>
    <t>HVAC exhaust air valve</t>
  </si>
  <si>
    <t>controllers</t>
  </si>
  <si>
    <t>VLVAIRS</t>
  </si>
  <si>
    <t>HVAC supply air valve</t>
  </si>
  <si>
    <t>VLVBWTR</t>
  </si>
  <si>
    <t>VLVDMXG</t>
  </si>
  <si>
    <t>A valve that mixes hot and cold water for constant safe temperature</t>
  </si>
  <si>
    <t>VLVPNEU</t>
  </si>
  <si>
    <t>VALVE, PNEUMATIC CONTROL</t>
  </si>
  <si>
    <t>A pneumatic valve that is used to control another system</t>
  </si>
  <si>
    <t>VLVPSRV</t>
  </si>
  <si>
    <t>An independently powered craft used for the transportation of people or materials</t>
  </si>
  <si>
    <t>VFDRIVE</t>
  </si>
  <si>
    <t>A device used to control the speed of an electric motor</t>
  </si>
  <si>
    <t>WSHCAGE</t>
  </si>
  <si>
    <t xml:space="preserve">A large washer used to clean &amp; disinfect animal cages </t>
  </si>
  <si>
    <t>WTRSAMP</t>
  </si>
  <si>
    <t>WTRSOFT</t>
  </si>
  <si>
    <t>WTRTRMT</t>
  </si>
  <si>
    <t>Type Definition()</t>
  </si>
  <si>
    <t>BAELEV</t>
  </si>
  <si>
    <t>B.A. ELEVATOR</t>
  </si>
  <si>
    <t>BELL-GOSS</t>
  </si>
  <si>
    <t>BROAN</t>
  </si>
  <si>
    <t>DOERR AIR COMPRESSOR</t>
  </si>
  <si>
    <t>MIDCO ECONOMITE</t>
  </si>
  <si>
    <t xml:space="preserve">GALLI &amp; CASSINA </t>
  </si>
  <si>
    <t>GMI, INC.</t>
  </si>
  <si>
    <t>GRINNELL FLOW CONTROL</t>
  </si>
  <si>
    <t>HANKISON, SPX CORP</t>
  </si>
  <si>
    <t>JOHNSON FURNACES, MFG.</t>
  </si>
  <si>
    <t>KEWANEE</t>
  </si>
  <si>
    <t>BURTON MECHANICAL LTD. (PREV. KEWANEE BOILER)</t>
  </si>
  <si>
    <t>LAUREN</t>
  </si>
  <si>
    <t>POWEREX COMPRESSORS</t>
  </si>
  <si>
    <t>RIETSCHLE</t>
  </si>
  <si>
    <t>RIETSCHLE VACUUM PUMPS</t>
  </si>
  <si>
    <t>SARCO</t>
  </si>
  <si>
    <t>SOUTHWORTH</t>
  </si>
  <si>
    <t>SOUTHWORTH PRODUCTS CORP</t>
  </si>
  <si>
    <t>SUNRAY POLYURETHANE</t>
  </si>
  <si>
    <t>TORIT</t>
  </si>
  <si>
    <t>DONALDSON TORIT FANS</t>
  </si>
  <si>
    <t>TWINCITY</t>
  </si>
  <si>
    <t>NUMATICS/ULTRA-AIR</t>
  </si>
  <si>
    <t>UNITED STATES ELEVATOR, INC.</t>
  </si>
  <si>
    <t>UTICA BOILERS</t>
  </si>
  <si>
    <t>WON-DOOR</t>
  </si>
  <si>
    <t>ZEPHYR</t>
  </si>
  <si>
    <t>ZEPHYR VENTILATION</t>
  </si>
  <si>
    <t>ZOELLER</t>
  </si>
  <si>
    <t>ZOELLER PUMP COMPANY</t>
  </si>
  <si>
    <t>Manufacturer</t>
  </si>
  <si>
    <t>State_ID</t>
  </si>
  <si>
    <t>REFERENCE INFORMATION</t>
  </si>
  <si>
    <t>Indicates equipment specification fields</t>
  </si>
  <si>
    <t>COLOR-KEY</t>
  </si>
  <si>
    <t>DATA ENTRY</t>
  </si>
  <si>
    <t>001</t>
  </si>
  <si>
    <t>EQUIPMENT
IDENTIFICATION</t>
  </si>
  <si>
    <t>BUILDING ID:</t>
  </si>
  <si>
    <t>Ex: Central Heating Plant = ID# 100093 so the Building identifier will be 093</t>
  </si>
  <si>
    <t>SEQUENTIAL NUMBER:</t>
  </si>
  <si>
    <t>REPLACEMENT NUMBER:</t>
  </si>
  <si>
    <r>
      <t>A letter designator will be used for replacement equipment. Ex: BLRGASS-</t>
    </r>
    <r>
      <rPr>
        <i/>
        <sz val="11"/>
        <color theme="1"/>
        <rFont val="Calibri"/>
        <family val="2"/>
        <scheme val="minor"/>
      </rPr>
      <t>001</t>
    </r>
    <r>
      <rPr>
        <sz val="11"/>
        <color theme="1"/>
        <rFont val="Calibri"/>
        <family val="2"/>
        <scheme val="minor"/>
      </rPr>
      <t xml:space="preserve"> is replaced, replacement ID is now </t>
    </r>
    <r>
      <rPr>
        <i/>
        <sz val="11"/>
        <color theme="1"/>
        <rFont val="Calibri"/>
        <family val="2"/>
        <scheme val="minor"/>
      </rPr>
      <t>001A</t>
    </r>
  </si>
  <si>
    <t>DESCRIPTION &amp; EXAMPLES</t>
  </si>
  <si>
    <t>Ex: Boiler, Gas Fired Steam = BLRGASS</t>
  </si>
  <si>
    <t>Ex: 001, 002, etc.</t>
  </si>
  <si>
    <t>COMPONENTS:</t>
  </si>
  <si>
    <t>COMPLETE ID &amp; SCENARIOS:</t>
  </si>
  <si>
    <r>
      <rPr>
        <b/>
        <sz val="11"/>
        <color theme="1"/>
        <rFont val="Calibri"/>
        <family val="2"/>
        <scheme val="minor"/>
      </rPr>
      <t>BLDG_ID</t>
    </r>
    <r>
      <rPr>
        <sz val="11"/>
        <color theme="1"/>
        <rFont val="Calibri"/>
        <family val="2"/>
        <scheme val="minor"/>
      </rPr>
      <t>|</t>
    </r>
    <r>
      <rPr>
        <b/>
        <sz val="11"/>
        <color theme="1"/>
        <rFont val="Calibri"/>
        <family val="2"/>
        <scheme val="minor"/>
      </rPr>
      <t>EQ_TYPE</t>
    </r>
    <r>
      <rPr>
        <sz val="11"/>
        <color theme="1"/>
        <rFont val="Calibri"/>
        <family val="2"/>
        <scheme val="minor"/>
      </rPr>
      <t>|-|</t>
    </r>
    <r>
      <rPr>
        <b/>
        <sz val="11"/>
        <color theme="1"/>
        <rFont val="Calibri"/>
        <family val="2"/>
        <scheme val="minor"/>
      </rPr>
      <t>000A</t>
    </r>
  </si>
  <si>
    <t>EQUIPMENT TYPE (ACRONYM):</t>
  </si>
  <si>
    <r>
      <t xml:space="preserve">Ex#1: </t>
    </r>
    <r>
      <rPr>
        <b/>
        <sz val="11"/>
        <color theme="1"/>
        <rFont val="Calibri"/>
        <family val="2"/>
        <scheme val="minor"/>
      </rPr>
      <t>093BLRGASS-001</t>
    </r>
    <r>
      <rPr>
        <sz val="11"/>
        <color theme="1"/>
        <rFont val="Calibri"/>
        <family val="2"/>
        <scheme val="minor"/>
      </rPr>
      <t xml:space="preserve">, is Gas-Steam Boiler #1 at the Central Heat Plant.
Ex#2: </t>
    </r>
    <r>
      <rPr>
        <b/>
        <sz val="11"/>
        <color theme="1"/>
        <rFont val="Calibri"/>
        <family val="2"/>
        <scheme val="minor"/>
      </rPr>
      <t>093BLRGASS-002</t>
    </r>
    <r>
      <rPr>
        <sz val="11"/>
        <color theme="1"/>
        <rFont val="Calibri"/>
        <family val="2"/>
        <scheme val="minor"/>
      </rPr>
      <t xml:space="preserve">, is Gas-Steam Boiler #2 at the Central Heat Plant.
Ex#3: </t>
    </r>
    <r>
      <rPr>
        <b/>
        <sz val="11"/>
        <color theme="1"/>
        <rFont val="Calibri"/>
        <family val="2"/>
        <scheme val="minor"/>
      </rPr>
      <t>093BLRGASW-001</t>
    </r>
    <r>
      <rPr>
        <sz val="11"/>
        <color theme="1"/>
        <rFont val="Calibri"/>
        <family val="2"/>
        <scheme val="minor"/>
      </rPr>
      <t xml:space="preserve">, is Gas-Hot Water Boiler #1 at the Central Heat Plant. </t>
    </r>
    <r>
      <rPr>
        <i/>
        <sz val="11"/>
        <color theme="1"/>
        <rFont val="Calibri"/>
        <family val="2"/>
        <scheme val="minor"/>
      </rPr>
      <t xml:space="preserve">(Note: The Equipment Type (EQ_TYPE) changed from a Gas-Steam boiler to a Gas-Hot Water boiler.  The change in EQ_TYPE restarts the sequential ID at 001.)  </t>
    </r>
  </si>
  <si>
    <r>
      <rPr>
        <u/>
        <sz val="11"/>
        <color theme="1"/>
        <rFont val="Calibri"/>
        <family val="2"/>
        <scheme val="minor"/>
      </rPr>
      <t>This form must be filled out and returned too: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rgb="FF0070C0"/>
        <rFont val="Calibri"/>
        <family val="2"/>
        <scheme val="minor"/>
      </rPr>
      <t>Michael_Lopes@brown.edu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Facilities Asset Inventory Coordinator
Brown University, Box 1941
Providence, RI 02912
(401-863-6198)</t>
    </r>
  </si>
  <si>
    <t>AC, CONDENSER UNIT, AIR COOLED</t>
  </si>
  <si>
    <t>AC, EVAPORATOR UNIT</t>
  </si>
  <si>
    <t>AC-PAKG</t>
  </si>
  <si>
    <t>AIR CONDITIONER, PACKAGE SYSTEM</t>
  </si>
  <si>
    <t>DIV03, OPS</t>
  </si>
  <si>
    <t>BKFLVAC</t>
  </si>
  <si>
    <t>BACKFLOW PREVENTER, VACUUM BREAKER</t>
  </si>
  <si>
    <t>DIV02, DIV07</t>
  </si>
  <si>
    <t>DIV03, DIV09</t>
  </si>
  <si>
    <t>DIV08,DIV09</t>
  </si>
  <si>
    <t>DAMPER, FACE AND BYPASS</t>
  </si>
  <si>
    <t>NULL</t>
  </si>
  <si>
    <t>ELEC-CO</t>
  </si>
  <si>
    <t>DIV08, OPS</t>
  </si>
  <si>
    <t>DIV07, DIV08</t>
  </si>
  <si>
    <t>OPS, DIV01</t>
  </si>
  <si>
    <t>N/A</t>
  </si>
  <si>
    <t>OPS,DIV09</t>
  </si>
  <si>
    <t>DIV02, DIV08</t>
  </si>
  <si>
    <t>EMERGENCY GEN, PANEL OR ANNUNCIATOR</t>
  </si>
  <si>
    <t>DIV02, DIV07, DIV09</t>
  </si>
  <si>
    <t>DIV02, DIV04</t>
  </si>
  <si>
    <t>DIV01, DIV08</t>
  </si>
  <si>
    <t>DIV01, OPS</t>
  </si>
  <si>
    <t>OPS, DIV08</t>
  </si>
  <si>
    <t>DIV07, DIV08, DIV05</t>
  </si>
  <si>
    <t>OPS, DIV07, DIV08</t>
  </si>
  <si>
    <t>DIV07,DIV08</t>
  </si>
  <si>
    <t>OPS, DIV02</t>
  </si>
  <si>
    <t>PUMP, HYDRONIC CIRCULATION</t>
  </si>
  <si>
    <t>A pump for general hot water circulation throughout a building</t>
  </si>
  <si>
    <t>DIV02,DIV08</t>
  </si>
  <si>
    <t>PUMP, SEWER OR LIFT STATION</t>
  </si>
  <si>
    <t>OPS,DIV08</t>
  </si>
  <si>
    <t>DIV02, DIV07, DIV08</t>
  </si>
  <si>
    <t>DIV07, DIV02</t>
  </si>
  <si>
    <t>DIV07, DIV02, OPS</t>
  </si>
  <si>
    <t>OPS, DIV08, DIV09</t>
  </si>
  <si>
    <t>VLVCTRL</t>
  </si>
  <si>
    <t>VALVE, CONTROL</t>
  </si>
  <si>
    <t>VALVE, PRESSURE RELIEF</t>
  </si>
  <si>
    <t>A valve which allows the release of excess air or water pressure</t>
  </si>
  <si>
    <t>DIV07,DIV08, OPS</t>
  </si>
  <si>
    <t>Building</t>
  </si>
  <si>
    <t>Portfolio</t>
  </si>
  <si>
    <t>Plat Lot</t>
  </si>
  <si>
    <t>Construction Date</t>
  </si>
  <si>
    <t>Floors Gross Area</t>
  </si>
  <si>
    <t>Floors Interior Area</t>
  </si>
  <si>
    <t>-</t>
  </si>
  <si>
    <t>10-649A</t>
  </si>
  <si>
    <t>10-649B</t>
  </si>
  <si>
    <t>12-458A</t>
  </si>
  <si>
    <t>12-235</t>
  </si>
  <si>
    <t>12-161</t>
  </si>
  <si>
    <t>12-171</t>
  </si>
  <si>
    <t>12-177</t>
  </si>
  <si>
    <t>12-458B</t>
  </si>
  <si>
    <t>12-249A</t>
  </si>
  <si>
    <t>16-598</t>
  </si>
  <si>
    <t>12-474</t>
  </si>
  <si>
    <t>BEN099GAR</t>
  </si>
  <si>
    <t>BENEVOLENT ST 099 - GARAGE</t>
  </si>
  <si>
    <t>12-378</t>
  </si>
  <si>
    <t>12-346</t>
  </si>
  <si>
    <t>12-345</t>
  </si>
  <si>
    <t>12-344</t>
  </si>
  <si>
    <t>12-372</t>
  </si>
  <si>
    <t>12-373</t>
  </si>
  <si>
    <t>12-408</t>
  </si>
  <si>
    <t>13-223</t>
  </si>
  <si>
    <t>13-130</t>
  </si>
  <si>
    <t>13-129</t>
  </si>
  <si>
    <t>13-133</t>
  </si>
  <si>
    <t>13-277</t>
  </si>
  <si>
    <t>13-134</t>
  </si>
  <si>
    <t>13-135</t>
  </si>
  <si>
    <t>13-122</t>
  </si>
  <si>
    <t>BENOCGAR</t>
  </si>
  <si>
    <t>BENONI COOKE HOUSE - GARAGE</t>
  </si>
  <si>
    <t>12-473</t>
  </si>
  <si>
    <t>13-088B</t>
  </si>
  <si>
    <t>10-704</t>
  </si>
  <si>
    <t>12-222C</t>
  </si>
  <si>
    <t>10-718</t>
  </si>
  <si>
    <t>10-580</t>
  </si>
  <si>
    <t>13-102</t>
  </si>
  <si>
    <t>13-251</t>
  </si>
  <si>
    <t>13-250</t>
  </si>
  <si>
    <t>12-455</t>
  </si>
  <si>
    <t>16-533</t>
  </si>
  <si>
    <t>16-634</t>
  </si>
  <si>
    <t>13-137</t>
  </si>
  <si>
    <t>13-132</t>
  </si>
  <si>
    <t>13-249</t>
  </si>
  <si>
    <t>13-288A</t>
  </si>
  <si>
    <t>13-292</t>
  </si>
  <si>
    <t>12-201</t>
  </si>
  <si>
    <t>12-158</t>
  </si>
  <si>
    <t>10-619</t>
  </si>
  <si>
    <t>10-337A</t>
  </si>
  <si>
    <t>10-356</t>
  </si>
  <si>
    <t>7-003; 7-008; 7-088; 7-089; 7-090; 7-091; 7-092; 7-093; 7-094</t>
  </si>
  <si>
    <t>38-002</t>
  </si>
  <si>
    <t>12-456</t>
  </si>
  <si>
    <t>12-204</t>
  </si>
  <si>
    <t>12-249B</t>
  </si>
  <si>
    <t>12-249C</t>
  </si>
  <si>
    <t>10-649C</t>
  </si>
  <si>
    <t>12456</t>
  </si>
  <si>
    <t>16-597</t>
  </si>
  <si>
    <t>12-244</t>
  </si>
  <si>
    <t>16-588</t>
  </si>
  <si>
    <t>16-175</t>
  </si>
  <si>
    <t>13-140</t>
  </si>
  <si>
    <t>13-142</t>
  </si>
  <si>
    <t>16-568</t>
  </si>
  <si>
    <t>12-167</t>
  </si>
  <si>
    <t>20-301</t>
  </si>
  <si>
    <t>11-116</t>
  </si>
  <si>
    <t>13-256</t>
  </si>
  <si>
    <t>12-154B</t>
  </si>
  <si>
    <t>10-337</t>
  </si>
  <si>
    <t>21-407</t>
  </si>
  <si>
    <t>21-441</t>
  </si>
  <si>
    <t>21-318</t>
  </si>
  <si>
    <t>20-205</t>
  </si>
  <si>
    <t>17-262B</t>
  </si>
  <si>
    <t>21-398</t>
  </si>
  <si>
    <t>21-141</t>
  </si>
  <si>
    <t>21-391, 21-140</t>
  </si>
  <si>
    <t>21-202</t>
  </si>
  <si>
    <t>10-649D</t>
  </si>
  <si>
    <t>12-326</t>
  </si>
  <si>
    <t>12-249D</t>
  </si>
  <si>
    <t>16-519</t>
  </si>
  <si>
    <t>13-144</t>
  </si>
  <si>
    <t>12-154C</t>
  </si>
  <si>
    <t>13-169</t>
  </si>
  <si>
    <t>FRSTUNTRCH</t>
  </si>
  <si>
    <t>FIRST UNITARIAN CHURCH</t>
  </si>
  <si>
    <t>PROVIDENCE RI 02906</t>
  </si>
  <si>
    <t>12-249E</t>
  </si>
  <si>
    <t>GARDNERGAR</t>
  </si>
  <si>
    <t>GARDNER HOUSE - GARAGE</t>
  </si>
  <si>
    <t>GDINGSGAR</t>
  </si>
  <si>
    <t>GIDDINGS HOUSE - GARAGE</t>
  </si>
  <si>
    <t>12-481</t>
  </si>
  <si>
    <t>12-341</t>
  </si>
  <si>
    <t>12-370A</t>
  </si>
  <si>
    <t>12-415</t>
  </si>
  <si>
    <t>13-110B</t>
  </si>
  <si>
    <t>13-110A</t>
  </si>
  <si>
    <t>12-218</t>
  </si>
  <si>
    <t>16-538</t>
  </si>
  <si>
    <t>16-597A</t>
  </si>
  <si>
    <t>13-145B</t>
  </si>
  <si>
    <t>10-717</t>
  </si>
  <si>
    <t>135-6</t>
  </si>
  <si>
    <t>135-7</t>
  </si>
  <si>
    <t>12-249G</t>
  </si>
  <si>
    <t>12-170</t>
  </si>
  <si>
    <t>13-085A</t>
  </si>
  <si>
    <t>12-249H</t>
  </si>
  <si>
    <t>16-239</t>
  </si>
  <si>
    <t>12-333</t>
  </si>
  <si>
    <t>12-249I</t>
  </si>
  <si>
    <t>12-249J</t>
  </si>
  <si>
    <t>12-220; 12-222A</t>
  </si>
  <si>
    <t>16-253</t>
  </si>
  <si>
    <t>12-159B</t>
  </si>
  <si>
    <t>12-306</t>
  </si>
  <si>
    <t>13-138</t>
  </si>
  <si>
    <t>8-265</t>
  </si>
  <si>
    <t>12-249K</t>
  </si>
  <si>
    <t>12-191</t>
  </si>
  <si>
    <t>12-219; 12-220; 12-222; 2-228</t>
  </si>
  <si>
    <t>12-249L</t>
  </si>
  <si>
    <t>13-012</t>
  </si>
  <si>
    <t>11-133</t>
  </si>
  <si>
    <t>12-249M</t>
  </si>
  <si>
    <t>12-217</t>
  </si>
  <si>
    <t>10-347</t>
  </si>
  <si>
    <t>MACHADOGAR</t>
  </si>
  <si>
    <t>MACHADO HOUSE GARAGE</t>
  </si>
  <si>
    <t>12-469B</t>
  </si>
  <si>
    <t>12-249N</t>
  </si>
  <si>
    <t>13-288B</t>
  </si>
  <si>
    <t>13-288C</t>
  </si>
  <si>
    <t>12-272B</t>
  </si>
  <si>
    <t>12-249O</t>
  </si>
  <si>
    <t>12-262</t>
  </si>
  <si>
    <t>10-649E</t>
  </si>
  <si>
    <t>12-249Q</t>
  </si>
  <si>
    <t>10-649F</t>
  </si>
  <si>
    <t>13-076</t>
  </si>
  <si>
    <t>13-145A</t>
  </si>
  <si>
    <t>10-649G</t>
  </si>
  <si>
    <t>12-249P</t>
  </si>
  <si>
    <t>17-054</t>
  </si>
  <si>
    <t>MRVLSHED</t>
  </si>
  <si>
    <t>MARVEL SHED</t>
  </si>
  <si>
    <t>10-577</t>
  </si>
  <si>
    <t>12-469A</t>
  </si>
  <si>
    <t>16-202</t>
  </si>
  <si>
    <t>12-198</t>
  </si>
  <si>
    <t>10-284</t>
  </si>
  <si>
    <t>12-458</t>
  </si>
  <si>
    <t>13-145C</t>
  </si>
  <si>
    <t>50-719, 50-721</t>
  </si>
  <si>
    <t>10-649H</t>
  </si>
  <si>
    <t>13-040A</t>
  </si>
  <si>
    <t>17-262A</t>
  </si>
  <si>
    <t>10-263</t>
  </si>
  <si>
    <t>PLANENSHED</t>
  </si>
  <si>
    <t>PLANT ENVIRONMENTAL PUMP HOUSE</t>
  </si>
  <si>
    <t>12-249F</t>
  </si>
  <si>
    <t>16-198</t>
  </si>
  <si>
    <t>16-633</t>
  </si>
  <si>
    <t>16-437</t>
  </si>
  <si>
    <t>PRESHSESHD</t>
  </si>
  <si>
    <t>PRESIDENT'S HOUSE - STORAGE SHED</t>
  </si>
  <si>
    <t>13-088A</t>
  </si>
  <si>
    <t>12-222B</t>
  </si>
  <si>
    <t>20-353</t>
  </si>
  <si>
    <t>21-132</t>
  </si>
  <si>
    <t>21-127</t>
  </si>
  <si>
    <t>12-249S</t>
  </si>
  <si>
    <t>12-205</t>
  </si>
  <si>
    <t>10-229</t>
  </si>
  <si>
    <t>12-241A</t>
  </si>
  <si>
    <t>12-249T</t>
  </si>
  <si>
    <t>12-249U</t>
  </si>
  <si>
    <t>12-272A</t>
  </si>
  <si>
    <t>12-246</t>
  </si>
  <si>
    <t>10-266</t>
  </si>
  <si>
    <t>12-457</t>
  </si>
  <si>
    <t>21-105</t>
  </si>
  <si>
    <t>12-249V</t>
  </si>
  <si>
    <t>12-050</t>
  </si>
  <si>
    <t>12-340</t>
  </si>
  <si>
    <t>10-649L</t>
  </si>
  <si>
    <t>17-261</t>
  </si>
  <si>
    <t>11-110</t>
  </si>
  <si>
    <t>STVNSNSHED</t>
  </si>
  <si>
    <t>STEVENSON FIELD SHED</t>
  </si>
  <si>
    <t>07-357</t>
  </si>
  <si>
    <t>PROVIDENCE, RI  02912</t>
  </si>
  <si>
    <t>13-147</t>
  </si>
  <si>
    <t>12-374</t>
  </si>
  <si>
    <t>013-0030</t>
  </si>
  <si>
    <t>13-016</t>
  </si>
  <si>
    <t>17-069</t>
  </si>
  <si>
    <t>12-162</t>
  </si>
  <si>
    <t>12-249</t>
  </si>
  <si>
    <t>10-649</t>
  </si>
  <si>
    <t>16-642</t>
  </si>
  <si>
    <t>12-159A</t>
  </si>
  <si>
    <t>12-203</t>
  </si>
  <si>
    <t>12-196</t>
  </si>
  <si>
    <t>12-192</t>
  </si>
  <si>
    <t>13-271</t>
  </si>
  <si>
    <t>13-081</t>
  </si>
  <si>
    <t>13-082</t>
  </si>
  <si>
    <t>13-083</t>
  </si>
  <si>
    <t>13-083; 13-085</t>
  </si>
  <si>
    <t>12-271</t>
  </si>
  <si>
    <t>12-476</t>
  </si>
  <si>
    <t>10-333</t>
  </si>
  <si>
    <t>12-241B</t>
  </si>
  <si>
    <t>12-249X</t>
  </si>
  <si>
    <t>10-649J</t>
  </si>
  <si>
    <t>17-604</t>
  </si>
  <si>
    <t>17-169</t>
  </si>
  <si>
    <t>17-605</t>
  </si>
  <si>
    <t>Building
Portfolio</t>
  </si>
  <si>
    <t>Building
Site</t>
  </si>
  <si>
    <t>Spec (MECH COUPLINGS 
&amp; SEALS)</t>
  </si>
  <si>
    <t>Old EQ_ID
(If Existing)</t>
  </si>
  <si>
    <t>182AHUHVLG-001</t>
  </si>
  <si>
    <t>A33</t>
  </si>
  <si>
    <t>ELSURGP</t>
  </si>
  <si>
    <t>A device used to protect equipment against over-voltage</t>
  </si>
  <si>
    <t>EL-UPSU</t>
  </si>
  <si>
    <t>A device which provides instant emergency battery power to a connected device</t>
  </si>
  <si>
    <t>A system which uses building exhaust air to precondition incoming outdoor air</t>
  </si>
  <si>
    <t>PUHYDRO</t>
  </si>
  <si>
    <t>TNKCMSF</t>
  </si>
  <si>
    <t>TANK, CHEMICAL SHOT FEEDER</t>
  </si>
  <si>
    <t>APC</t>
  </si>
  <si>
    <t>AMERICAN POWER CONVERSION (SCHNEIDER ELECTRIC)</t>
  </si>
  <si>
    <t>BRADWHITE</t>
  </si>
  <si>
    <t>BRADFORD WHITE CO.</t>
  </si>
  <si>
    <t>GRUNDFOS</t>
  </si>
  <si>
    <t>GRUNDFOS PUMP CO.</t>
  </si>
  <si>
    <t>HARSCO</t>
  </si>
  <si>
    <t>HARSCO INDUSTRIAL</t>
  </si>
  <si>
    <t>KRUEGER</t>
  </si>
  <si>
    <t>KRUEGER (AIR SYSTEM COMPONENTS)</t>
  </si>
  <si>
    <t>MECHOSYS</t>
  </si>
  <si>
    <t>MECHOSYSTEMS</t>
  </si>
  <si>
    <t>PEMALL</t>
  </si>
  <si>
    <t>PEMALL FIRE EXTINGUISHER CO.</t>
  </si>
  <si>
    <t>VECTOR</t>
  </si>
  <si>
    <t>VECTOR INDUSTRIES INC.</t>
  </si>
  <si>
    <t>CHILLEDBEM</t>
  </si>
  <si>
    <t>CHILLED BEAM</t>
  </si>
  <si>
    <t>CHLBMAC</t>
  </si>
  <si>
    <t>CHILLED BEAM, ACTIVE</t>
  </si>
  <si>
    <t>An "beam" or heat exchanger for heating or cooling suspended a short distance from the ceiling of a room.</t>
  </si>
  <si>
    <t>CHLBMPS</t>
  </si>
  <si>
    <t>CHILLED BEAM, PASSIVE</t>
  </si>
  <si>
    <t>ERU</t>
  </si>
  <si>
    <t>ENERGY RECOVERY UNIT</t>
  </si>
  <si>
    <t>ERU-A2A</t>
  </si>
  <si>
    <t>ENERGY RECOVERY UNIT, AIR TO AIR</t>
  </si>
  <si>
    <t>ERUPIPE</t>
  </si>
  <si>
    <t>ENERGY RECOVERY UNIT, PIPE</t>
  </si>
  <si>
    <t>ERUWHEL</t>
  </si>
  <si>
    <t>ENERGY RECOVERY UNIT, WHEEL</t>
  </si>
  <si>
    <t>HRW</t>
  </si>
  <si>
    <t>HEAT RECOVERY WHEEL</t>
  </si>
  <si>
    <t>HRWHEEL</t>
  </si>
  <si>
    <t>A unit which uses building exhaust air to precondition incoming outdoor air</t>
  </si>
  <si>
    <t>PUBOSTG</t>
  </si>
  <si>
    <t>PUMP, BOOSTER, GAS</t>
  </si>
  <si>
    <t>A pump/machine used to increase gas pressure on a system.</t>
  </si>
  <si>
    <t>PUBOSTW</t>
  </si>
  <si>
    <t>PUMP, BOOSTER, WATER</t>
  </si>
  <si>
    <t>PUDHUMD</t>
  </si>
  <si>
    <t>PUMP, DEHUMIDIFICATION</t>
  </si>
  <si>
    <t>A pump that circulates a dehumidification loop</t>
  </si>
  <si>
    <t>PU-POOL</t>
  </si>
  <si>
    <t>PUMP, POOL WATER</t>
  </si>
  <si>
    <t>A pump that circulates pool water</t>
  </si>
  <si>
    <t>TERM-RA</t>
  </si>
  <si>
    <t>TERMINAL UNITS, RADIANT HEATER</t>
  </si>
  <si>
    <t>WATERHTPMP</t>
  </si>
  <si>
    <t>WATER SOURCE HEAT PUMP</t>
  </si>
  <si>
    <t>WTRHTPU</t>
  </si>
  <si>
    <t>OPS, DIV07, DIV09</t>
  </si>
  <si>
    <t>A divice or system used to remove heavy or metalic minerals from water.</t>
  </si>
  <si>
    <t>A system which alters water chemical balance to meet a desired need</t>
  </si>
  <si>
    <t>COLMAC</t>
  </si>
  <si>
    <t>COLMAC COIL MANUFACTURING INC.</t>
  </si>
  <si>
    <t>FUNCTIOND</t>
  </si>
  <si>
    <t>FUNCTIONAL DEVICES (RIB)</t>
  </si>
  <si>
    <t>SEMCO</t>
  </si>
  <si>
    <t>SEMCO LLC. (FLAKT WOODS GROUP)</t>
  </si>
  <si>
    <t>ELECTRICAL SYS, BUILDING SERVICE</t>
  </si>
  <si>
    <t>ELECTRICAL SYS, DISCONNECT SWITCH</t>
  </si>
  <si>
    <t>ELECTRICAL SYS, DISTRIBUTION PANEL</t>
  </si>
  <si>
    <t>A local distribution &amp; safety panel for main building electrical power</t>
  </si>
  <si>
    <t>ELPANEL</t>
  </si>
  <si>
    <t>ELECTRICAL SYS, ELECTRICAL PANEL</t>
  </si>
  <si>
    <t>ELECTRICAL SYS, MOTOR CONTRL CENTER</t>
  </si>
  <si>
    <t>ELSECSW</t>
  </si>
  <si>
    <t>ELECTRICAL SYS, SECTIONALISING SW</t>
  </si>
  <si>
    <t>ELECTRICAL SYS, SURGE PROTECTOR</t>
  </si>
  <si>
    <t>ELSWGLV</t>
  </si>
  <si>
    <t>ELECTRICAL SYS, SWITCH GEAR L-VOLT</t>
  </si>
  <si>
    <t>A main distribution &amp; safety panel for low volatage electrical power</t>
  </si>
  <si>
    <t>ELSWGMV</t>
  </si>
  <si>
    <t>ELECTRICAL SYS, SWITCH GEAR M-VOLT</t>
  </si>
  <si>
    <t>A main distribution &amp; safety panel for medium voltage electrical power</t>
  </si>
  <si>
    <t>ELSWBRD</t>
  </si>
  <si>
    <t>ELECTRICAL SYS, SWITCHBOARD</t>
  </si>
  <si>
    <t xml:space="preserve">ELECTRICAL SYS, TRANSFER SW AUTO </t>
  </si>
  <si>
    <t xml:space="preserve">ELECTRICAL SYS, TRANSFER SW MANUAL </t>
  </si>
  <si>
    <t>ELECTRICAL SYS, UPS UNIT</t>
  </si>
  <si>
    <t>XFMRDRY</t>
  </si>
  <si>
    <t>TRANSFORMER, DRY</t>
  </si>
  <si>
    <t>XFMROIL</t>
  </si>
  <si>
    <t>TRANSFORMER, OIL</t>
  </si>
  <si>
    <t>MFR DATE: 11/15/2010</t>
  </si>
  <si>
    <t>Spec (REFRIGERANT)</t>
  </si>
  <si>
    <t>R410A, 4.2LBS</t>
  </si>
  <si>
    <t>15</t>
  </si>
  <si>
    <t>Mfr Part No/Date/Code</t>
  </si>
  <si>
    <t>In-Field Reference Name/Nomenclature</t>
  </si>
  <si>
    <t>PRE FILTER: MERV8, 16X20X2 (X3), FINAL FILTER: MERV11, 20X20X2 (X9)</t>
  </si>
  <si>
    <t>(X1) 4L490 (A47)</t>
  </si>
  <si>
    <t>FACOMBO</t>
  </si>
  <si>
    <t>FIRE ALARM, COMBO SMOKE/CO DEVICE</t>
  </si>
  <si>
    <t>SOLAR</t>
  </si>
  <si>
    <t>SOLAR SYSTEM</t>
  </si>
  <si>
    <t>SOLRCTL</t>
  </si>
  <si>
    <t>SOLAR SYSTEM, CONTROL PANEL</t>
  </si>
  <si>
    <t xml:space="preserve">Solar control systems, panels or inverters. </t>
  </si>
  <si>
    <t>SOLRPNL</t>
  </si>
  <si>
    <t>SOLAR SYSTEM, SOLAR PANELS</t>
  </si>
  <si>
    <t>Solar panels</t>
  </si>
  <si>
    <t>TRMFILT</t>
  </si>
  <si>
    <t>TERMINAL UNITS, FAN POWERED FILTER</t>
  </si>
  <si>
    <t>An fan powered air filtration unit</t>
  </si>
  <si>
    <t>CUMMINS</t>
  </si>
  <si>
    <t>CUMMINS INC.</t>
  </si>
  <si>
    <t>FLANDERS</t>
  </si>
  <si>
    <t>FLANDERS CORP.</t>
  </si>
  <si>
    <t>JL-WINGERT</t>
  </si>
  <si>
    <t>J.L. WINGERT CO.</t>
  </si>
  <si>
    <t>KEISER</t>
  </si>
  <si>
    <t>KEISER CORPORATION</t>
  </si>
  <si>
    <t>LIBERTY</t>
  </si>
  <si>
    <t>LIBERTY PUMPS</t>
  </si>
  <si>
    <t>MEDTRONIC</t>
  </si>
  <si>
    <t>MEDTRONIC INC.</t>
  </si>
  <si>
    <t>PANASONIC</t>
  </si>
  <si>
    <t>PANASONIC CORPORATION</t>
  </si>
  <si>
    <t>SALEMGLASS</t>
  </si>
  <si>
    <t>SALEM GLASS COMPANY</t>
  </si>
  <si>
    <t>SATCON</t>
  </si>
  <si>
    <t>SATCON TECHNOLOGY CORPORATION</t>
  </si>
  <si>
    <t>SCHINDLER (ELEVATOR CO.)</t>
  </si>
  <si>
    <t>SCHNEIDER</t>
  </si>
  <si>
    <t>SCHNEIDER ELECTRIC (SQUARE-D)</t>
  </si>
  <si>
    <t>STERLING HVAC PRODUCTS</t>
  </si>
  <si>
    <t>SUNPOWER</t>
  </si>
  <si>
    <t>SUNPOWER CORPORATION</t>
  </si>
  <si>
    <t>70.9IN,110.4OUT</t>
  </si>
  <si>
    <t>180IN,136.3OUT</t>
  </si>
  <si>
    <t>INACTIVE/STANDBY</t>
  </si>
  <si>
    <t>RETIRED/REMOVED</t>
  </si>
  <si>
    <t>CHILLER, ABSORBTION(MRI)</t>
  </si>
  <si>
    <t>FAN, EXHAUST, BATHROOM</t>
  </si>
  <si>
    <t>FAN, EXHAUST, KITCHEN</t>
  </si>
  <si>
    <t>FAN, EXHUAST, FLUE GAS</t>
  </si>
  <si>
    <t>FASMOKE</t>
  </si>
  <si>
    <t>FIRE ALARM, SMOKE DETECTOR</t>
  </si>
  <si>
    <t>A system used to separate oil &amp; water for discharge</t>
  </si>
  <si>
    <t>OIL STRAINER</t>
  </si>
  <si>
    <t>OIL-STR</t>
  </si>
  <si>
    <t>PUCOOLT</t>
  </si>
  <si>
    <t>PUMP, COOLING TOWER</t>
  </si>
  <si>
    <t>A pump used to circulate water through a cooling tower</t>
  </si>
  <si>
    <t>PUFDWTR</t>
  </si>
  <si>
    <t>PUMP, FEEDWATER</t>
  </si>
  <si>
    <t>A pump used for feedwater to equipment</t>
  </si>
  <si>
    <t>PUGLYCL</t>
  </si>
  <si>
    <t>TANK, FUEL-DIESEL</t>
  </si>
  <si>
    <t>TANK, FUEL-OIL</t>
  </si>
  <si>
    <t>TANK, COMPRESSED GAS</t>
  </si>
  <si>
    <t>TNKHYDO</t>
  </si>
  <si>
    <t>TANK, HYDRAULIC OIL</t>
  </si>
  <si>
    <t>A vessel used to store hydraulic oil</t>
  </si>
  <si>
    <t>VLVTRAP</t>
  </si>
  <si>
    <t>VALVE, TRAP SEAL PRIMER</t>
  </si>
  <si>
    <t>A valve which adds water to drains to trap sewer gases</t>
  </si>
  <si>
    <t>GENFITTING</t>
  </si>
  <si>
    <t>GENERAL FITTINGS COMPANY</t>
  </si>
  <si>
    <t>HOMA-P</t>
  </si>
  <si>
    <t>HOMA PUMP TECHNOLOGY INC.</t>
  </si>
  <si>
    <t>STANDARDX</t>
  </si>
  <si>
    <t>STANDARD XCHANGE (XYLEM)</t>
  </si>
  <si>
    <t>URANUS-T</t>
  </si>
  <si>
    <t>URANUS THERMAL (VICARB INC.)</t>
  </si>
  <si>
    <t>BUSINESS SUPPORT</t>
  </si>
  <si>
    <t>CUSTODIAL-ADMIN</t>
  </si>
  <si>
    <t>CUSTODIAL-AM SHIFT</t>
  </si>
  <si>
    <t>CUSTODIAL-CLEANING</t>
  </si>
  <si>
    <t>CUSTODIAL-DINING SERVICES</t>
  </si>
  <si>
    <t>CUSTODIAL-EAST CAMPUS</t>
  </si>
  <si>
    <t>CUSTODIAL-KEENEY QUAD</t>
  </si>
  <si>
    <t>CUSTODIAL-OFF-CAMPUS</t>
  </si>
  <si>
    <t>CUSTODIAL-OVERNIGHT</t>
  </si>
  <si>
    <t>CUSTODIAL-PEMBROKE</t>
  </si>
  <si>
    <t>CUSTODIAL-EVENING SHIFT-EAST</t>
  </si>
  <si>
    <t>CUSTODIAL-EVENING SHIFT-WEST</t>
  </si>
  <si>
    <t>CUSTODIAL-EQUIP SERVICE AND REPAIR</t>
  </si>
  <si>
    <t>NON-FM</t>
  </si>
  <si>
    <t>NON-FACILITIES DEPARTMENT</t>
  </si>
  <si>
    <t>194 MEETING ST</t>
  </si>
  <si>
    <t>CC40000.1033</t>
  </si>
  <si>
    <t>CC56000.1007</t>
  </si>
  <si>
    <t>CC40000.1080</t>
  </si>
  <si>
    <t>CC54000.1002</t>
  </si>
  <si>
    <t>169 ANGELL ST</t>
  </si>
  <si>
    <t>CC72900.1001</t>
  </si>
  <si>
    <t>CC40000.1076</t>
  </si>
  <si>
    <t>CC40000.1090</t>
  </si>
  <si>
    <t>CC57000.1008</t>
  </si>
  <si>
    <t>CC56000.1008</t>
  </si>
  <si>
    <t>CC40000.1070</t>
  </si>
  <si>
    <t>CC40000.1002</t>
  </si>
  <si>
    <t>CC40000.1038</t>
  </si>
  <si>
    <t>CC40000.1056</t>
  </si>
  <si>
    <t>CC40000.1001</t>
  </si>
  <si>
    <t>CC40000.1110</t>
  </si>
  <si>
    <t>CC63300.1001</t>
  </si>
  <si>
    <t>CC40000.1013</t>
  </si>
  <si>
    <t>CC40000.1034</t>
  </si>
  <si>
    <t>CC57000.1001</t>
  </si>
  <si>
    <t>CC57000.1005</t>
  </si>
  <si>
    <t>CC40000.1057</t>
  </si>
  <si>
    <t>CC40000.1058</t>
  </si>
  <si>
    <t>CC56000.1010</t>
  </si>
  <si>
    <t>CC40000.1014</t>
  </si>
  <si>
    <t>CC40000.1003</t>
  </si>
  <si>
    <t>CC40000.1055</t>
  </si>
  <si>
    <t>CC40000.1027</t>
  </si>
  <si>
    <t>CC56000.1005</t>
  </si>
  <si>
    <t>CC40000.1105</t>
  </si>
  <si>
    <t>CC56000.1002</t>
  </si>
  <si>
    <t>CC56000.1006</t>
  </si>
  <si>
    <t>CHAR075</t>
  </si>
  <si>
    <t>CHARLESFIELD ST 075</t>
  </si>
  <si>
    <t>75 CHARLESFIELD ST</t>
  </si>
  <si>
    <t>CC40000.1019</t>
  </si>
  <si>
    <t>CC40000.1035</t>
  </si>
  <si>
    <t>CC30365.1015</t>
  </si>
  <si>
    <t>CC70901.1001</t>
  </si>
  <si>
    <t>37 COOKE ST</t>
  </si>
  <si>
    <t>CC40000.1081</t>
  </si>
  <si>
    <t>CC40000.1106</t>
  </si>
  <si>
    <t>CC30365.1013</t>
  </si>
  <si>
    <t>CC30365.1004</t>
  </si>
  <si>
    <t>DYER ST 200</t>
  </si>
  <si>
    <t>200 DYER ST</t>
  </si>
  <si>
    <t>CC40000.1077</t>
  </si>
  <si>
    <t>339 EDDY ST</t>
  </si>
  <si>
    <t>CC30365.1011</t>
  </si>
  <si>
    <t>349 EDDY ST</t>
  </si>
  <si>
    <t>CC30365.1005</t>
  </si>
  <si>
    <t>43 ELM ST</t>
  </si>
  <si>
    <t>CC40000.1117</t>
  </si>
  <si>
    <t>ELM ST 110</t>
  </si>
  <si>
    <t>110 ELM ST</t>
  </si>
  <si>
    <t>CC79610.1024</t>
  </si>
  <si>
    <t>CC55000.1002</t>
  </si>
  <si>
    <t>130 HOPE ST</t>
  </si>
  <si>
    <t>CC40000.1029</t>
  </si>
  <si>
    <t>CC40000.1028</t>
  </si>
  <si>
    <t>CC40000.1051</t>
  </si>
  <si>
    <t>CC40000.1044</t>
  </si>
  <si>
    <t>1 BENEVOLENT ST</t>
  </si>
  <si>
    <t>CC40000.1071</t>
  </si>
  <si>
    <t>CC40000.1030</t>
  </si>
  <si>
    <t>CC40000.1023</t>
  </si>
  <si>
    <t>CC40000.1004</t>
  </si>
  <si>
    <t>CC40000.1039</t>
  </si>
  <si>
    <t>CC40000.1059</t>
  </si>
  <si>
    <t>CC40000.1085</t>
  </si>
  <si>
    <t>CC40000.1091</t>
  </si>
  <si>
    <t>CC40000.1095</t>
  </si>
  <si>
    <t>CC40000.1008</t>
  </si>
  <si>
    <t>CC56000.1004</t>
  </si>
  <si>
    <t>CC40000.1107</t>
  </si>
  <si>
    <t>CC40000.1015</t>
  </si>
  <si>
    <t>CC40000.1116</t>
  </si>
  <si>
    <t>CC40000.1066</t>
  </si>
  <si>
    <t>CC55000.1003</t>
  </si>
  <si>
    <t>CC55000.1004</t>
  </si>
  <si>
    <t>HAFFTRLER</t>
  </si>
  <si>
    <t>HAFFENREFFER TRAILER</t>
  </si>
  <si>
    <t>167 ANGELL ST</t>
  </si>
  <si>
    <t>CC40000.1111</t>
  </si>
  <si>
    <t>80 BROWN ST</t>
  </si>
  <si>
    <t>CC40000.1012</t>
  </si>
  <si>
    <t>CC40000.1045</t>
  </si>
  <si>
    <t>CC40000.1072</t>
  </si>
  <si>
    <t>47 GEORGE ST</t>
  </si>
  <si>
    <t>CC40000.1082</t>
  </si>
  <si>
    <t>CC40000.1108</t>
  </si>
  <si>
    <t>CC40000.1005</t>
  </si>
  <si>
    <t>CC40000.1047</t>
  </si>
  <si>
    <t>CC40000.1060</t>
  </si>
  <si>
    <t>CC40000.1016</t>
  </si>
  <si>
    <t>151 THAYER ST</t>
  </si>
  <si>
    <t>CC40000.1078</t>
  </si>
  <si>
    <t>CC56000.1016</t>
  </si>
  <si>
    <t>CC56000.1017</t>
  </si>
  <si>
    <t>CC40000.1096</t>
  </si>
  <si>
    <t>CC40000.1112</t>
  </si>
  <si>
    <t>CC40000.1068</t>
  </si>
  <si>
    <t>CC40000.1009</t>
  </si>
  <si>
    <t>102 GEORGE ST</t>
  </si>
  <si>
    <t>CC40000.1052</t>
  </si>
  <si>
    <t>CC40000.1046</t>
  </si>
  <si>
    <t>CC40000.1073</t>
  </si>
  <si>
    <t>CC56000.1012</t>
  </si>
  <si>
    <t>116 BROWN ST</t>
  </si>
  <si>
    <t>CC40000.1017</t>
  </si>
  <si>
    <t>CC40000.1024</t>
  </si>
  <si>
    <t>CC40000.1040</t>
  </si>
  <si>
    <t>CC40000.1048</t>
  </si>
  <si>
    <t>CC40000.1061</t>
  </si>
  <si>
    <t>CC40000.1092</t>
  </si>
  <si>
    <t>CC40000.1101</t>
  </si>
  <si>
    <t>CC40000.1010</t>
  </si>
  <si>
    <t>CC40000.1031</t>
  </si>
  <si>
    <t>68 WATERMAN ST</t>
  </si>
  <si>
    <t>CC40000.1075</t>
  </si>
  <si>
    <t>CC40000.1053</t>
  </si>
  <si>
    <t>CC56000.1013</t>
  </si>
  <si>
    <t>CC40000.1043</t>
  </si>
  <si>
    <t>CC40000.1086</t>
  </si>
  <si>
    <t>CC40000.1119</t>
  </si>
  <si>
    <t>CC40000.1089</t>
  </si>
  <si>
    <t>CC56000.1014</t>
  </si>
  <si>
    <t>CC40000.1093</t>
  </si>
  <si>
    <t>CC40000.1102</t>
  </si>
  <si>
    <t>CC40000.1021</t>
  </si>
  <si>
    <t>CC57000.1006</t>
  </si>
  <si>
    <t>CC40000.1025</t>
  </si>
  <si>
    <t>CC40000.1006</t>
  </si>
  <si>
    <t>CC40000.1041</t>
  </si>
  <si>
    <t>CC40000.1062</t>
  </si>
  <si>
    <t>172 MEETING ST</t>
  </si>
  <si>
    <t>CC40000.1079</t>
  </si>
  <si>
    <t>CC40000.1067</t>
  </si>
  <si>
    <t>CC56000.1015</t>
  </si>
  <si>
    <t>CC40000.1097</t>
  </si>
  <si>
    <t>CC40000.1103</t>
  </si>
  <si>
    <t>CC57000.1009</t>
  </si>
  <si>
    <t>CC40000.1050</t>
  </si>
  <si>
    <t>POWER ST PARKING GARAGE</t>
  </si>
  <si>
    <t>CC40000.1054</t>
  </si>
  <si>
    <t>CC40000.1036</t>
  </si>
  <si>
    <t>355 BROOK ST</t>
  </si>
  <si>
    <t>CC40000.1109</t>
  </si>
  <si>
    <t>CC40000.1018</t>
  </si>
  <si>
    <t>RICHMOND ST 196</t>
  </si>
  <si>
    <t>196 RICHMOND ST</t>
  </si>
  <si>
    <t>CC30365.1003</t>
  </si>
  <si>
    <t>RICHMOND ST 222 (MED ED)</t>
  </si>
  <si>
    <t>222 RICHMOND ST</t>
  </si>
  <si>
    <t>RICHMOND ST 233</t>
  </si>
  <si>
    <t>233 RICHMOND ST</t>
  </si>
  <si>
    <t>CC30365.1006</t>
  </si>
  <si>
    <t>RICHMOND ST 222 PARKING GARAGE</t>
  </si>
  <si>
    <t>CC30365.1008</t>
  </si>
  <si>
    <t>CC40000.1042</t>
  </si>
  <si>
    <t>CC40000.1087</t>
  </si>
  <si>
    <t>CC40000.1098</t>
  </si>
  <si>
    <t>CC40000.1113</t>
  </si>
  <si>
    <t>CC40000.1022</t>
  </si>
  <si>
    <t>CC40000.1065</t>
  </si>
  <si>
    <t>CC40000.1037</t>
  </si>
  <si>
    <t>185 MEETING ST</t>
  </si>
  <si>
    <t>CC57000.1004</t>
  </si>
  <si>
    <t>130 ANGELL ST</t>
  </si>
  <si>
    <t>CC40000.1083</t>
  </si>
  <si>
    <t>CC53000.1004</t>
  </si>
  <si>
    <t>SHIP ST 070</t>
  </si>
  <si>
    <t>70 SHIP ST</t>
  </si>
  <si>
    <t>CC57000.1002</t>
  </si>
  <si>
    <t>SOUTH MAIN ST 121</t>
  </si>
  <si>
    <t>121 SOUTH MAIN ST</t>
  </si>
  <si>
    <t>CC30365.1012</t>
  </si>
  <si>
    <t>CC40000.1104</t>
  </si>
  <si>
    <t>CC40000.1069</t>
  </si>
  <si>
    <t>CC40000.1063</t>
  </si>
  <si>
    <t>CC57000.1007</t>
  </si>
  <si>
    <t>CC40000.1094</t>
  </si>
  <si>
    <t>38 TAFT AVE</t>
  </si>
  <si>
    <t>CC40000.1099</t>
  </si>
  <si>
    <t>CC55000.1005</t>
  </si>
  <si>
    <t>CC40000.1114</t>
  </si>
  <si>
    <t>271 THAYER ST</t>
  </si>
  <si>
    <t>CC40000.1088</t>
  </si>
  <si>
    <t>CC40000.1084</t>
  </si>
  <si>
    <t>CC40000.1074</t>
  </si>
  <si>
    <t>CC53000.1002</t>
  </si>
  <si>
    <t>CC56000.1003</t>
  </si>
  <si>
    <t>CC57000.1003</t>
  </si>
  <si>
    <t>CC40000.1049</t>
  </si>
  <si>
    <t>CC40000.1100</t>
  </si>
  <si>
    <t>CC40000.1115</t>
  </si>
  <si>
    <t>CC40000.1011</t>
  </si>
  <si>
    <t>CC40000.1032</t>
  </si>
  <si>
    <t>111 THAYER ST</t>
  </si>
  <si>
    <t>CC40000.1064</t>
  </si>
  <si>
    <t>CC56000.1009</t>
  </si>
  <si>
    <t>CC40000.1026</t>
  </si>
  <si>
    <t>CC40000.1007</t>
  </si>
  <si>
    <t>CC56000.1011</t>
  </si>
  <si>
    <t>Current Replacement Cost</t>
  </si>
  <si>
    <t>Spec
(IMPELLER DIAMETER)</t>
  </si>
  <si>
    <t>Spec 
(BTU/Hr)</t>
  </si>
  <si>
    <t>Spec 
(HP)</t>
  </si>
  <si>
    <t>Spec 
(RPM)</t>
  </si>
  <si>
    <t>Spec 
(HERTZ)</t>
  </si>
  <si>
    <t>Spec 
(PHASE)</t>
  </si>
  <si>
    <t>Spec 
(GPM)</t>
  </si>
  <si>
    <t>Spec 
(PSI)</t>
  </si>
  <si>
    <t>Spec 
(KVA)</t>
  </si>
  <si>
    <t>Spec 
(VOLTS)</t>
  </si>
  <si>
    <t>Spec 
(WIRE)</t>
  </si>
  <si>
    <t>Spec 
(MCA)</t>
  </si>
  <si>
    <t>Spec 
(POLES)</t>
  </si>
  <si>
    <t>Spec 
(WATER TEMP IN/OUT)
(SUMMER/WINTER)</t>
  </si>
  <si>
    <t>Spec 
(AIR TEMP IN/OUT)
(SUMMER/WINTER)</t>
  </si>
  <si>
    <t>1750</t>
  </si>
  <si>
    <t>8.5"</t>
  </si>
  <si>
    <t>3</t>
  </si>
  <si>
    <t>460</t>
  </si>
  <si>
    <t>60</t>
  </si>
  <si>
    <t>1 Year Manufacturer's Warranty for Defects</t>
  </si>
  <si>
    <t>AHU-1-SF</t>
  </si>
  <si>
    <t>-VENDOR-</t>
  </si>
  <si>
    <t>3 YEARS
PARTS ONLY</t>
  </si>
  <si>
    <t>RI Motor, Frame: 284T, Model: RIM-22ANGEBBCA, Serial: 1017589170</t>
  </si>
  <si>
    <t>Keyword (10)</t>
  </si>
  <si>
    <t>Keyword Description(35)</t>
  </si>
  <si>
    <t>Type(7)</t>
  </si>
  <si>
    <t>Type Description(35)</t>
  </si>
  <si>
    <t>THIS WILL BE/IS BEING PHASED OUT, UNITS CLASSED W/ 2 RECORDS, EVAP&amp;COND</t>
  </si>
  <si>
    <t>A sand filter installed on water feed lines to remove solids &amp; particulates</t>
  </si>
  <si>
    <t>FILTH2O</t>
  </si>
  <si>
    <t>FILTRATION, WATER</t>
  </si>
  <si>
    <t>A filter installed on domestic water feed lines to remove solids &amp; particulates</t>
  </si>
  <si>
    <t>FIRE HYDRANT, PRIVATE (BROWN)</t>
  </si>
  <si>
    <t>GEN-GAS</t>
  </si>
  <si>
    <t>EMERGENCY GENERATOR, GAS</t>
  </si>
  <si>
    <t>PUMP, GLYCOL</t>
  </si>
  <si>
    <t>A pump used to inject glycol into a water loop</t>
  </si>
  <si>
    <t>PUFZBLD</t>
  </si>
  <si>
    <t>PUMP, FREEZE OR BLEND</t>
  </si>
  <si>
    <t>A pump used to circulate water through a units cooling loop</t>
  </si>
  <si>
    <t>TRMDUCT</t>
  </si>
  <si>
    <t>TERMINAL UNITS, DUCT HEATER</t>
  </si>
  <si>
    <t>AQUA-PURE</t>
  </si>
  <si>
    <t>AQUA-PURE (3M COMPANY)</t>
  </si>
  <si>
    <t>ASCO</t>
  </si>
  <si>
    <t>ASCO POWER (EMERSON)</t>
  </si>
  <si>
    <t>COMPU-AIRE</t>
  </si>
  <si>
    <t>COMPU-AIRE, INC.</t>
  </si>
  <si>
    <t>FIRETROL</t>
  </si>
  <si>
    <t>FIRETROL PROTECTION SYSTEMS INC.</t>
  </si>
  <si>
    <t>INDEECO</t>
  </si>
  <si>
    <t>INDEECO ELECTRIC HEATING AND CONTROLS</t>
  </si>
  <si>
    <t>JOSLYNCLRK</t>
  </si>
  <si>
    <t>JOSLYN CLARK (DANAHER SPECIALTY PRODUCTS)</t>
  </si>
  <si>
    <t>METRON</t>
  </si>
  <si>
    <t>METRON INC. (HUBBELL)</t>
  </si>
  <si>
    <t>MUNTERS</t>
  </si>
  <si>
    <t>NEPTRONIC</t>
  </si>
  <si>
    <t>NEPTRONIC (NEP INC.)</t>
  </si>
  <si>
    <t>TORNATECH</t>
  </si>
  <si>
    <t>TORNATECH INC.</t>
  </si>
  <si>
    <t>TPI-CORP</t>
  </si>
  <si>
    <t>TPI CORP. (MARKEL, RAYWALL, REDD-I, FOSTORIA, HOTPOD)</t>
  </si>
  <si>
    <t>ZENITH</t>
  </si>
  <si>
    <t>ZENITH (GE ENERGY)</t>
  </si>
  <si>
    <t>BERT</t>
  </si>
  <si>
    <t>BLDG FOR ENV RESEARCH &amp; TEACHING</t>
  </si>
  <si>
    <t>85 WATERMAN ST</t>
  </si>
  <si>
    <t>184 HOPE ST</t>
  </si>
  <si>
    <t>173 MEETING ST</t>
  </si>
  <si>
    <t>175 MEETING ST</t>
  </si>
  <si>
    <t>164 ANGELL ST</t>
  </si>
  <si>
    <t>BROOK250</t>
  </si>
  <si>
    <t>BROOK ST 250</t>
  </si>
  <si>
    <t>250 BROOK ST</t>
  </si>
  <si>
    <t>69 WATERMAN ST</t>
  </si>
  <si>
    <t>208 MEETING ST</t>
  </si>
  <si>
    <t>116 THAYER ST</t>
  </si>
  <si>
    <t>41 CHARLESFIELD ST</t>
  </si>
  <si>
    <t>39 CHARLESFIELD ST</t>
  </si>
  <si>
    <t>40 CHARLESFIELD ST</t>
  </si>
  <si>
    <t>44 CHARLESFIELD ST</t>
  </si>
  <si>
    <t>82 THAYER ST</t>
  </si>
  <si>
    <t>47 CHARLESFIELD ST</t>
  </si>
  <si>
    <t>71 WATERMAN ST</t>
  </si>
  <si>
    <t>20 PROSPECT ST</t>
  </si>
  <si>
    <t>17 BENEVOLENT ST</t>
  </si>
  <si>
    <t>13 BENEVOLENT ST</t>
  </si>
  <si>
    <t>11 BENEVOLENT ST</t>
  </si>
  <si>
    <t>180 THAYER ST</t>
  </si>
  <si>
    <t>64 COLLEGE ST</t>
  </si>
  <si>
    <t>83 WATERMAN ST</t>
  </si>
  <si>
    <t>115 GEORGE ST</t>
  </si>
  <si>
    <t>108 GEORGE ST</t>
  </si>
  <si>
    <t>121 WATERMAN ST</t>
  </si>
  <si>
    <t>206 MEETING ST</t>
  </si>
  <si>
    <t>258 INDIA ST</t>
  </si>
  <si>
    <t>225 HOPE ST</t>
  </si>
  <si>
    <t>306 THAYER ST</t>
  </si>
  <si>
    <t>308 THAYER ST</t>
  </si>
  <si>
    <t>300 THAYER ST</t>
  </si>
  <si>
    <t>29 BROWN ST</t>
  </si>
  <si>
    <t>229 HOPE ST</t>
  </si>
  <si>
    <t>171 CUSHING ST</t>
  </si>
  <si>
    <t>233 HOPE ST</t>
  </si>
  <si>
    <t>87 WATERMAN ST</t>
  </si>
  <si>
    <t>79 WATERMAN ST</t>
  </si>
  <si>
    <t>81 WATERMAN ST</t>
  </si>
  <si>
    <t>201 THAYER ST</t>
  </si>
  <si>
    <t>70 GEORGE ST</t>
  </si>
  <si>
    <t>7 YOUNG ORCHARD ST</t>
  </si>
  <si>
    <t>1 PROSPECT ST</t>
  </si>
  <si>
    <t>103 THAYER ST</t>
  </si>
  <si>
    <t>31 BROWN ST</t>
  </si>
  <si>
    <t>90 GEORGE ST</t>
  </si>
  <si>
    <t>202 MEETING ST</t>
  </si>
  <si>
    <t>NEW (&lt;2YRS OLD), RELIABLE IN PERFECT CONDITION</t>
  </si>
  <si>
    <t>1-VERYGOOD</t>
  </si>
  <si>
    <t>2-GOOD</t>
  </si>
  <si>
    <t>3-FAIR</t>
  </si>
  <si>
    <t>4-POOR</t>
  </si>
  <si>
    <t>ACTIVE AND OPERATIONAL</t>
  </si>
  <si>
    <t>INACTIVE (OFFLINE/BACKUP/STANDBY) WITH INTENT TO MAKE ACTIVE AGAIN</t>
  </si>
  <si>
    <t>INACTIVE AND RETIRED - WILL NO LONGER BE UTILIZED</t>
  </si>
  <si>
    <t>Full listing and descriptions of asset Status &amp; Condition codes</t>
  </si>
  <si>
    <r>
      <rPr>
        <i/>
        <sz val="11"/>
        <color theme="1"/>
        <rFont val="Calibri"/>
        <family val="2"/>
        <scheme val="minor"/>
      </rPr>
      <t>"Status &amp; Condition ref"</t>
    </r>
    <r>
      <rPr>
        <sz val="11"/>
        <color theme="1"/>
        <rFont val="Calibri"/>
        <family val="2"/>
        <scheme val="minor"/>
      </rPr>
      <t xml:space="preserve"> tab</t>
    </r>
  </si>
  <si>
    <r>
      <t>Equipment shall be numbered and tagged with a three (3) digit sequential ID, based on the assigned Equipment Type</t>
    </r>
    <r>
      <rPr>
        <i/>
        <sz val="11"/>
        <color theme="1"/>
        <rFont val="Calibri"/>
        <family val="2"/>
        <scheme val="minor"/>
      </rPr>
      <t xml:space="preserve">.
</t>
    </r>
    <r>
      <rPr>
        <sz val="11"/>
        <color theme="1"/>
        <rFont val="Calibri"/>
        <family val="2"/>
        <scheme val="minor"/>
      </rPr>
      <t xml:space="preserve">The equipment number is </t>
    </r>
    <r>
      <rPr>
        <i/>
        <sz val="11"/>
        <color theme="1"/>
        <rFont val="Calibri"/>
        <family val="2"/>
        <scheme val="minor"/>
      </rPr>
      <t>automatically generated</t>
    </r>
    <r>
      <rPr>
        <sz val="11"/>
        <color theme="1"/>
        <rFont val="Calibri"/>
        <family val="2"/>
        <scheme val="minor"/>
      </rPr>
      <t xml:space="preserve"> and will consist of three separate components:</t>
    </r>
  </si>
  <si>
    <t>AIRSCRL</t>
  </si>
  <si>
    <t>AIR COMPRESSOR, SCROLL</t>
  </si>
  <si>
    <t>ENVIROCHMB</t>
  </si>
  <si>
    <t>ENVICMB</t>
  </si>
  <si>
    <t>FILTAIR</t>
  </si>
  <si>
    <t>FILTRATION, AIR</t>
  </si>
  <si>
    <t>A filter installed on air lines to remove solids &amp; particulates.</t>
  </si>
  <si>
    <t>FUMHOOD</t>
  </si>
  <si>
    <t>STRAINERS</t>
  </si>
  <si>
    <t>STRAINERS AND SEPARATORS</t>
  </si>
  <si>
    <t>A system used for straining #6 Oil (Only utilized at the CHP)</t>
  </si>
  <si>
    <t>SOLIDIN</t>
  </si>
  <si>
    <t>SOLIDS INTERCEPTOR</t>
  </si>
  <si>
    <t>A system used to separate solids from water for discharge</t>
  </si>
  <si>
    <t>CONVIRON</t>
  </si>
  <si>
    <t>EGC</t>
  </si>
  <si>
    <t>ENVIRONMENTAL GROWTH CHAMBERS</t>
  </si>
  <si>
    <t>AC-RACK</t>
  </si>
  <si>
    <t>AIR CONDITIONER, IN-ROW RACK COOLING</t>
  </si>
  <si>
    <t>A piece of equipment that directly cools IT servers</t>
  </si>
  <si>
    <t>A device used to dry or free cool liquid</t>
  </si>
  <si>
    <t>TNKGLYC</t>
  </si>
  <si>
    <t>TANK, GLYCOL FEED STATION</t>
  </si>
  <si>
    <t>A vessel used to store &amp; feed glycol into a loop</t>
  </si>
  <si>
    <t>WSHFLSK</t>
  </si>
  <si>
    <t>WASHER, FLASK SCRUBBER</t>
  </si>
  <si>
    <t>A washer used to clean &amp; disinfect lab glassware</t>
  </si>
  <si>
    <t>WSHDISH</t>
  </si>
  <si>
    <t>WASHER, DISHWASHER</t>
  </si>
  <si>
    <t>A washer used to clean &amp; disinfect eating utensils</t>
  </si>
  <si>
    <t>ANNEXAIR</t>
  </si>
  <si>
    <t>ANNEX-AIR</t>
  </si>
  <si>
    <t>FARMTEK</t>
  </si>
  <si>
    <t>HAMILTON SCIENTIFIC LLC</t>
  </si>
  <si>
    <t>HONDA</t>
  </si>
  <si>
    <t>AMERICAN HONDA MOTOR CO. INC</t>
  </si>
  <si>
    <t>CTDRYCL</t>
  </si>
  <si>
    <t>COOLING TOWER, DRY COOLER</t>
  </si>
  <si>
    <t>DOROHDM</t>
  </si>
  <si>
    <t>DOOR, OVERHEAD-MANUAL</t>
  </si>
  <si>
    <t>DOROHDA</t>
  </si>
  <si>
    <t>DOOR, OVERHEAD-AUTOMATIC</t>
  </si>
  <si>
    <t>HWH-IND</t>
  </si>
  <si>
    <t>HOT WATER HEATER, INDIRECT FIRE</t>
  </si>
  <si>
    <t>A vessel used to make hot water through indirect means of firing</t>
  </si>
  <si>
    <t>LIGHTNING</t>
  </si>
  <si>
    <t>LIGHTNING PROTECTION</t>
  </si>
  <si>
    <t>LITNING</t>
  </si>
  <si>
    <t>All components which comprise and protect a building from lightning strikes.</t>
  </si>
  <si>
    <t>div03</t>
  </si>
  <si>
    <t>RAINWATER</t>
  </si>
  <si>
    <t>RAINWATER RECLAMATION SYSTEM</t>
  </si>
  <si>
    <t>RAINWTR</t>
  </si>
  <si>
    <t>A system which recovers rainwater for uses such as irrigation</t>
  </si>
  <si>
    <t>RFGLASS</t>
  </si>
  <si>
    <t>ROOF, GLASS</t>
  </si>
  <si>
    <t>A roofing system comprised of plate glass panels</t>
  </si>
  <si>
    <t>ADVNTGCNTL</t>
  </si>
  <si>
    <t>ADVANTAGE CONTROLS</t>
  </si>
  <si>
    <t>AMIAD</t>
  </si>
  <si>
    <t>AMIAD WATER SYSTEMS (PEP FILTERS)</t>
  </si>
  <si>
    <t>BITZER</t>
  </si>
  <si>
    <t>BITZER US INC.</t>
  </si>
  <si>
    <t>BPE</t>
  </si>
  <si>
    <t>BURT PROCESS EQUIPMENT</t>
  </si>
  <si>
    <t>EATON</t>
  </si>
  <si>
    <t>EATON POWER SYSTEMS</t>
  </si>
  <si>
    <t>EMERGI-LIT</t>
  </si>
  <si>
    <t>EMERGI-LITE</t>
  </si>
  <si>
    <t>JAY-SMITH</t>
  </si>
  <si>
    <t>JAY R. SMITH MFG. CO.</t>
  </si>
  <si>
    <t>METROPLITN</t>
  </si>
  <si>
    <t>METROPOLITAN INDUSTRIES INC.</t>
  </si>
  <si>
    <t>MUELLER</t>
  </si>
  <si>
    <t>MUELLER (PAUL MUELLER COMPANY)</t>
  </si>
  <si>
    <t>PEERLESS-P</t>
  </si>
  <si>
    <t>PEERLESS PUMP COMPANY</t>
  </si>
  <si>
    <t>PHOENIX</t>
  </si>
  <si>
    <t>PHOENIX CONTROLS</t>
  </si>
  <si>
    <t>SIKA</t>
  </si>
  <si>
    <t>SIKA CORPORATION (SARNAFIL)</t>
  </si>
  <si>
    <t>STERIS</t>
  </si>
  <si>
    <t>STERIS CORPORATION</t>
  </si>
  <si>
    <t>TITUS</t>
  </si>
  <si>
    <t>TITUS HVAC</t>
  </si>
  <si>
    <t>TROX</t>
  </si>
  <si>
    <t>TROX USA INC.</t>
  </si>
  <si>
    <t>VC-SYSTEMS</t>
  </si>
  <si>
    <t>VC SYSTEMS AND CONTROLS INC.</t>
  </si>
  <si>
    <t>WESSELS</t>
  </si>
  <si>
    <t>WESSELS TANK CO.</t>
  </si>
  <si>
    <t>Account (BAT)</t>
  </si>
  <si>
    <t>BIO-MED GRIMSHAW-GUDEWICZ</t>
  </si>
  <si>
    <t>CC30365.1002</t>
  </si>
  <si>
    <t>CC40000.1155</t>
  </si>
  <si>
    <t>90 THAYER ST</t>
  </si>
  <si>
    <t>MARSTON BOATHOUSE</t>
  </si>
  <si>
    <t>MEEHAN AUDITORIUM</t>
  </si>
  <si>
    <t>SSTPWRSTN</t>
  </si>
  <si>
    <t>SOUTH STREET POWER STATION</t>
  </si>
  <si>
    <t>360 EDDY ST</t>
  </si>
  <si>
    <t>WATSON CENTER FOR INFORMATION TECH</t>
  </si>
  <si>
    <t>EQ_ID</t>
  </si>
  <si>
    <t>No.</t>
  </si>
  <si>
    <t>Example Only: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</si>
</sst>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Border="1"/>
    <xf numFmtId="14" fontId="0" fillId="0" borderId="0" xfId="0" applyNumberFormat="1"/>
    <xf numFmtId="0" fontId="19" fillId="35" borderId="14" xfId="0" applyFont="1" applyFill="1" applyBorder="1" applyProtection="1"/>
    <xf numFmtId="0" fontId="19" fillId="35" borderId="15" xfId="0" applyFont="1" applyFill="1" applyBorder="1" applyProtection="1"/>
    <xf numFmtId="0" fontId="19" fillId="34" borderId="14" xfId="0" applyFont="1" applyFill="1" applyBorder="1" applyProtection="1"/>
    <xf numFmtId="0" fontId="19" fillId="34" borderId="15" xfId="0" applyFont="1" applyFill="1" applyBorder="1" applyProtection="1"/>
    <xf numFmtId="0" fontId="19" fillId="37" borderId="14" xfId="0" applyFont="1" applyFill="1" applyBorder="1" applyProtection="1"/>
    <xf numFmtId="0" fontId="0" fillId="0" borderId="0" xfId="0" applyProtection="1"/>
    <xf numFmtId="0" fontId="0" fillId="0" borderId="13" xfId="0" applyBorder="1" applyProtection="1"/>
    <xf numFmtId="49" fontId="0" fillId="0" borderId="0" xfId="0" applyNumberForma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6" borderId="0" xfId="0" applyFill="1" applyProtection="1">
      <protection locked="0"/>
    </xf>
    <xf numFmtId="14" fontId="0" fillId="0" borderId="0" xfId="0" applyNumberFormat="1" applyProtection="1">
      <protection locked="0"/>
    </xf>
    <xf numFmtId="0" fontId="0" fillId="36" borderId="0" xfId="0" applyFill="1" applyProtection="1"/>
    <xf numFmtId="0" fontId="0" fillId="33" borderId="0" xfId="0" applyFill="1" applyProtection="1">
      <protection locked="0"/>
    </xf>
    <xf numFmtId="0" fontId="0" fillId="40" borderId="0" xfId="0" applyFont="1" applyFill="1"/>
    <xf numFmtId="0" fontId="19" fillId="33" borderId="16" xfId="0" applyFont="1" applyFill="1" applyBorder="1" applyProtection="1"/>
    <xf numFmtId="0" fontId="0" fillId="36" borderId="0" xfId="0" applyFill="1" applyAlignment="1" applyProtection="1">
      <alignment horizontal="center"/>
    </xf>
    <xf numFmtId="0" fontId="0" fillId="33" borderId="0" xfId="0" applyFill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38" borderId="0" xfId="0" applyFill="1"/>
    <xf numFmtId="0" fontId="0" fillId="43" borderId="0" xfId="0" applyFill="1"/>
    <xf numFmtId="0" fontId="0" fillId="0" borderId="13" xfId="0" applyBorder="1"/>
    <xf numFmtId="0" fontId="0" fillId="0" borderId="0" xfId="0" applyAlignment="1">
      <alignment horizontal="left" wrapText="1"/>
    </xf>
    <xf numFmtId="0" fontId="0" fillId="42" borderId="20" xfId="0" applyFill="1" applyBorder="1"/>
    <xf numFmtId="0" fontId="19" fillId="33" borderId="21" xfId="0" applyFont="1" applyFill="1" applyBorder="1" applyProtection="1"/>
    <xf numFmtId="0" fontId="0" fillId="0" borderId="0" xfId="0" applyAlignment="1"/>
    <xf numFmtId="0" fontId="0" fillId="0" borderId="10" xfId="0" applyBorder="1" applyAlignment="1">
      <alignment horizontal="left" vertical="top" wrapText="1"/>
    </xf>
    <xf numFmtId="0" fontId="0" fillId="0" borderId="10" xfId="0" applyBorder="1"/>
    <xf numFmtId="0" fontId="0" fillId="0" borderId="10" xfId="0" applyBorder="1" applyAlignment="1">
      <alignment wrapText="1"/>
    </xf>
    <xf numFmtId="0" fontId="19" fillId="33" borderId="25" xfId="0" applyFont="1" applyFill="1" applyBorder="1" applyProtection="1"/>
    <xf numFmtId="0" fontId="19" fillId="33" borderId="26" xfId="0" applyFont="1" applyFill="1" applyBorder="1" applyProtection="1"/>
    <xf numFmtId="0" fontId="0" fillId="0" borderId="27" xfId="0" applyBorder="1" applyAlignment="1">
      <alignment horizontal="left" vertical="top" wrapText="1"/>
    </xf>
    <xf numFmtId="0" fontId="0" fillId="0" borderId="27" xfId="0" applyBorder="1"/>
    <xf numFmtId="0" fontId="0" fillId="0" borderId="27" xfId="0" applyBorder="1" applyAlignment="1">
      <alignment horizontal="left" vertical="center"/>
    </xf>
    <xf numFmtId="49" fontId="18" fillId="45" borderId="0" xfId="0" applyNumberFormat="1" applyFont="1" applyFill="1" applyProtection="1"/>
    <xf numFmtId="49" fontId="18" fillId="33" borderId="0" xfId="0" applyNumberFormat="1" applyFont="1" applyFill="1" applyProtection="1"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49" fontId="0" fillId="33" borderId="0" xfId="0" applyNumberFormat="1" applyFill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right" wrapText="1"/>
      <protection locked="0"/>
    </xf>
    <xf numFmtId="0" fontId="0" fillId="0" borderId="0" xfId="0" applyFont="1" applyProtection="1">
      <protection locked="0"/>
    </xf>
    <xf numFmtId="49" fontId="0" fillId="0" borderId="0" xfId="0" applyNumberFormat="1" applyFont="1" applyProtection="1">
      <protection locked="0"/>
    </xf>
    <xf numFmtId="14" fontId="25" fillId="38" borderId="11" xfId="0" applyNumberFormat="1" applyFont="1" applyFill="1" applyBorder="1" applyAlignment="1" applyProtection="1">
      <alignment horizontal="center" wrapText="1"/>
      <protection locked="0"/>
    </xf>
    <xf numFmtId="49" fontId="25" fillId="36" borderId="11" xfId="0" applyNumberFormat="1" applyFont="1" applyFill="1" applyBorder="1" applyAlignment="1" applyProtection="1">
      <alignment horizontal="center" wrapText="1"/>
    </xf>
    <xf numFmtId="49" fontId="25" fillId="43" borderId="11" xfId="0" applyNumberFormat="1" applyFont="1" applyFill="1" applyBorder="1" applyAlignment="1" applyProtection="1">
      <alignment horizontal="center" wrapText="1"/>
      <protection locked="0"/>
    </xf>
    <xf numFmtId="49" fontId="25" fillId="38" borderId="11" xfId="0" applyNumberFormat="1" applyFont="1" applyFill="1" applyBorder="1" applyAlignment="1" applyProtection="1">
      <alignment horizontal="center" wrapText="1"/>
      <protection locked="0"/>
    </xf>
    <xf numFmtId="49" fontId="25" fillId="36" borderId="11" xfId="0" applyNumberFormat="1" applyFont="1" applyFill="1" applyBorder="1" applyAlignment="1" applyProtection="1">
      <alignment horizontal="center" wrapText="1"/>
      <protection locked="0"/>
    </xf>
    <xf numFmtId="49" fontId="26" fillId="36" borderId="11" xfId="0" applyNumberFormat="1" applyFont="1" applyFill="1" applyBorder="1" applyAlignment="1" applyProtection="1">
      <alignment horizontal="center" wrapText="1"/>
    </xf>
    <xf numFmtId="14" fontId="26" fillId="38" borderId="11" xfId="0" applyNumberFormat="1" applyFont="1" applyFill="1" applyBorder="1" applyAlignment="1" applyProtection="1">
      <alignment horizontal="center" wrapText="1"/>
      <protection locked="0"/>
    </xf>
    <xf numFmtId="49" fontId="26" fillId="38" borderId="11" xfId="0" applyNumberFormat="1" applyFont="1" applyFill="1" applyBorder="1" applyAlignment="1" applyProtection="1">
      <alignment horizontal="center" wrapText="1"/>
      <protection locked="0"/>
    </xf>
    <xf numFmtId="164" fontId="26" fillId="38" borderId="11" xfId="0" applyNumberFormat="1" applyFont="1" applyFill="1" applyBorder="1" applyAlignment="1" applyProtection="1">
      <alignment horizontal="center" wrapText="1"/>
      <protection locked="0"/>
    </xf>
    <xf numFmtId="49" fontId="26" fillId="39" borderId="11" xfId="0" applyNumberFormat="1" applyFont="1" applyFill="1" applyBorder="1" applyAlignment="1" applyProtection="1">
      <alignment horizontal="center" wrapText="1"/>
      <protection locked="0"/>
    </xf>
    <xf numFmtId="49" fontId="26" fillId="41" borderId="11" xfId="0" applyNumberFormat="1" applyFont="1" applyFill="1" applyBorder="1" applyAlignment="1" applyProtection="1">
      <alignment horizontal="center" wrapText="1"/>
      <protection locked="0"/>
    </xf>
    <xf numFmtId="14" fontId="28" fillId="0" borderId="12" xfId="0" applyNumberFormat="1" applyFont="1" applyBorder="1" applyProtection="1">
      <protection locked="0"/>
    </xf>
    <xf numFmtId="0" fontId="29" fillId="36" borderId="12" xfId="0" applyFont="1" applyFill="1" applyBorder="1" applyAlignment="1" applyProtection="1">
      <alignment horizontal="center"/>
    </xf>
    <xf numFmtId="0" fontId="28" fillId="0" borderId="12" xfId="0" applyFont="1" applyBorder="1" applyProtection="1">
      <protection locked="0"/>
    </xf>
    <xf numFmtId="49" fontId="28" fillId="0" borderId="12" xfId="0" applyNumberFormat="1" applyFont="1" applyBorder="1" applyAlignment="1" applyProtection="1">
      <alignment horizontal="right"/>
      <protection locked="0"/>
    </xf>
    <xf numFmtId="49" fontId="28" fillId="0" borderId="10" xfId="0" applyNumberFormat="1" applyFont="1" applyBorder="1" applyAlignment="1" applyProtection="1">
      <alignment horizontal="right"/>
      <protection locked="0"/>
    </xf>
    <xf numFmtId="0" fontId="28" fillId="33" borderId="12" xfId="0" applyFont="1" applyFill="1" applyBorder="1" applyProtection="1">
      <protection locked="0"/>
    </xf>
    <xf numFmtId="0" fontId="29" fillId="36" borderId="12" xfId="0" applyFont="1" applyFill="1" applyBorder="1" applyAlignment="1" applyProtection="1">
      <alignment wrapText="1"/>
    </xf>
    <xf numFmtId="0" fontId="28" fillId="0" borderId="12" xfId="0" applyFont="1" applyBorder="1" applyAlignment="1" applyProtection="1">
      <alignment wrapText="1"/>
      <protection locked="0"/>
    </xf>
    <xf numFmtId="49" fontId="28" fillId="0" borderId="12" xfId="0" applyNumberFormat="1" applyFont="1" applyBorder="1" applyAlignment="1" applyProtection="1">
      <alignment wrapText="1"/>
      <protection locked="0"/>
    </xf>
    <xf numFmtId="0" fontId="29" fillId="36" borderId="12" xfId="0" applyFont="1" applyFill="1" applyBorder="1" applyAlignment="1" applyProtection="1">
      <alignment horizontal="right"/>
      <protection locked="0"/>
    </xf>
    <xf numFmtId="0" fontId="29" fillId="36" borderId="12" xfId="0" applyFont="1" applyFill="1" applyBorder="1" applyProtection="1">
      <protection locked="0"/>
    </xf>
    <xf numFmtId="0" fontId="29" fillId="36" borderId="10" xfId="0" applyFont="1" applyFill="1" applyBorder="1" applyProtection="1"/>
    <xf numFmtId="0" fontId="28" fillId="36" borderId="12" xfId="0" applyFont="1" applyFill="1" applyBorder="1" applyProtection="1"/>
    <xf numFmtId="49" fontId="28" fillId="0" borderId="12" xfId="0" applyNumberFormat="1" applyFont="1" applyBorder="1" applyProtection="1">
      <protection locked="0"/>
    </xf>
    <xf numFmtId="0" fontId="26" fillId="45" borderId="12" xfId="0" applyNumberFormat="1" applyFont="1" applyFill="1" applyBorder="1" applyProtection="1"/>
    <xf numFmtId="49" fontId="26" fillId="33" borderId="12" xfId="0" applyNumberFormat="1" applyFont="1" applyFill="1" applyBorder="1" applyProtection="1">
      <protection locked="0"/>
    </xf>
    <xf numFmtId="49" fontId="28" fillId="33" borderId="12" xfId="0" applyNumberFormat="1" applyFont="1" applyFill="1" applyBorder="1" applyAlignment="1" applyProtection="1">
      <alignment wrapText="1"/>
      <protection locked="0"/>
    </xf>
    <xf numFmtId="0" fontId="29" fillId="36" borderId="12" xfId="0" applyFont="1" applyFill="1" applyBorder="1" applyProtection="1"/>
    <xf numFmtId="49" fontId="28" fillId="33" borderId="12" xfId="0" applyNumberFormat="1" applyFont="1" applyFill="1" applyBorder="1" applyProtection="1">
      <protection locked="0"/>
    </xf>
    <xf numFmtId="49" fontId="28" fillId="33" borderId="12" xfId="0" applyNumberFormat="1" applyFont="1" applyFill="1" applyBorder="1" applyAlignment="1" applyProtection="1">
      <alignment horizontal="right"/>
      <protection locked="0"/>
    </xf>
    <xf numFmtId="0" fontId="28" fillId="33" borderId="12" xfId="0" applyFont="1" applyFill="1" applyBorder="1" applyAlignment="1" applyProtection="1">
      <alignment wrapText="1"/>
      <protection locked="0"/>
    </xf>
    <xf numFmtId="164" fontId="28" fillId="0" borderId="12" xfId="0" applyNumberFormat="1" applyFont="1" applyBorder="1" applyProtection="1">
      <protection locked="0"/>
    </xf>
    <xf numFmtId="49" fontId="28" fillId="0" borderId="12" xfId="0" applyNumberFormat="1" applyFont="1" applyBorder="1" applyAlignment="1" applyProtection="1">
      <alignment horizontal="right" wrapText="1"/>
      <protection locked="0"/>
    </xf>
    <xf numFmtId="0" fontId="30" fillId="33" borderId="12" xfId="0" applyFont="1" applyFill="1" applyBorder="1" applyProtection="1">
      <protection locked="0"/>
    </xf>
    <xf numFmtId="0" fontId="30" fillId="0" borderId="12" xfId="0" applyFont="1" applyBorder="1" applyProtection="1">
      <protection locked="0"/>
    </xf>
    <xf numFmtId="0" fontId="30" fillId="36" borderId="12" xfId="0" applyFont="1" applyFill="1" applyBorder="1" applyProtection="1"/>
    <xf numFmtId="0" fontId="30" fillId="36" borderId="10" xfId="0" applyFont="1" applyFill="1" applyBorder="1" applyProtection="1"/>
    <xf numFmtId="0" fontId="30" fillId="36" borderId="12" xfId="0" applyFont="1" applyFill="1" applyBorder="1" applyProtection="1">
      <protection locked="0"/>
    </xf>
    <xf numFmtId="0" fontId="30" fillId="36" borderId="12" xfId="0" applyFont="1" applyFill="1" applyBorder="1" applyAlignment="1" applyProtection="1">
      <alignment horizontal="right"/>
      <protection locked="0"/>
    </xf>
    <xf numFmtId="49" fontId="30" fillId="0" borderId="12" xfId="0" applyNumberFormat="1" applyFont="1" applyBorder="1" applyProtection="1">
      <protection locked="0"/>
    </xf>
    <xf numFmtId="49" fontId="30" fillId="33" borderId="12" xfId="0" applyNumberFormat="1" applyFont="1" applyFill="1" applyBorder="1" applyAlignment="1" applyProtection="1">
      <alignment horizontal="right" wrapText="1"/>
      <protection locked="0"/>
    </xf>
    <xf numFmtId="0" fontId="30" fillId="36" borderId="12" xfId="0" applyFont="1" applyFill="1" applyBorder="1" applyAlignment="1" applyProtection="1">
      <alignment wrapText="1"/>
    </xf>
    <xf numFmtId="49" fontId="30" fillId="0" borderId="12" xfId="0" applyNumberFormat="1" applyFont="1" applyBorder="1" applyAlignment="1" applyProtection="1">
      <alignment wrapText="1"/>
      <protection locked="0"/>
    </xf>
    <xf numFmtId="49" fontId="30" fillId="0" borderId="12" xfId="0" applyNumberFormat="1" applyFont="1" applyBorder="1" applyAlignment="1" applyProtection="1">
      <alignment horizontal="right"/>
      <protection locked="0"/>
    </xf>
    <xf numFmtId="49" fontId="30" fillId="33" borderId="12" xfId="0" applyNumberFormat="1" applyFont="1" applyFill="1" applyBorder="1" applyAlignment="1" applyProtection="1">
      <alignment wrapText="1"/>
      <protection locked="0"/>
    </xf>
    <xf numFmtId="0" fontId="30" fillId="0" borderId="12" xfId="0" applyFont="1" applyBorder="1" applyAlignment="1" applyProtection="1">
      <alignment wrapText="1"/>
      <protection locked="0"/>
    </xf>
    <xf numFmtId="49" fontId="30" fillId="33" borderId="12" xfId="0" applyNumberFormat="1" applyFont="1" applyFill="1" applyBorder="1" applyProtection="1">
      <protection locked="0"/>
    </xf>
    <xf numFmtId="49" fontId="30" fillId="0" borderId="10" xfId="0" applyNumberFormat="1" applyFont="1" applyBorder="1" applyAlignment="1" applyProtection="1">
      <alignment horizontal="right"/>
      <protection locked="0"/>
    </xf>
    <xf numFmtId="0" fontId="30" fillId="45" borderId="12" xfId="0" applyNumberFormat="1" applyFont="1" applyFill="1" applyBorder="1" applyProtection="1"/>
    <xf numFmtId="0" fontId="30" fillId="36" borderId="12" xfId="0" applyFont="1" applyFill="1" applyBorder="1" applyAlignment="1" applyProtection="1">
      <alignment horizontal="center"/>
    </xf>
    <xf numFmtId="0" fontId="31" fillId="0" borderId="0" xfId="0" applyFont="1" applyProtection="1">
      <protection locked="0"/>
    </xf>
    <xf numFmtId="49" fontId="30" fillId="0" borderId="12" xfId="0" quotePrefix="1" applyNumberFormat="1" applyFont="1" applyBorder="1" applyProtection="1">
      <protection locked="0"/>
    </xf>
    <xf numFmtId="49" fontId="31" fillId="0" borderId="0" xfId="0" applyNumberFormat="1" applyFont="1" applyProtection="1">
      <protection locked="0"/>
    </xf>
    <xf numFmtId="0" fontId="0" fillId="38" borderId="29" xfId="0" applyFont="1" applyFill="1" applyBorder="1"/>
    <xf numFmtId="49" fontId="30" fillId="0" borderId="12" xfId="0" applyNumberFormat="1" applyFont="1" applyBorder="1" applyAlignment="1" applyProtection="1">
      <alignment horizontal="right" wrapText="1"/>
      <protection locked="0"/>
    </xf>
    <xf numFmtId="164" fontId="30" fillId="0" borderId="12" xfId="0" applyNumberFormat="1" applyFont="1" applyBorder="1" applyProtection="1">
      <protection locked="0"/>
    </xf>
    <xf numFmtId="49" fontId="30" fillId="0" borderId="12" xfId="0" applyNumberFormat="1" applyFont="1" applyBorder="1" applyAlignment="1" applyProtection="1">
      <alignment horizontal="center" wrapText="1"/>
      <protection locked="0"/>
    </xf>
    <xf numFmtId="14" fontId="30" fillId="0" borderId="12" xfId="0" applyNumberFormat="1" applyFont="1" applyBorder="1" applyProtection="1">
      <protection locked="0"/>
    </xf>
    <xf numFmtId="0" fontId="30" fillId="33" borderId="12" xfId="0" applyFont="1" applyFill="1" applyBorder="1" applyAlignment="1" applyProtection="1">
      <alignment wrapText="1"/>
      <protection locked="0"/>
    </xf>
    <xf numFmtId="14" fontId="30" fillId="33" borderId="12" xfId="0" applyNumberFormat="1" applyFont="1" applyFill="1" applyBorder="1" applyAlignment="1" applyProtection="1">
      <alignment wrapText="1"/>
      <protection locked="0"/>
    </xf>
    <xf numFmtId="49" fontId="30" fillId="33" borderId="12" xfId="0" applyNumberFormat="1" applyFont="1" applyFill="1" applyBorder="1" applyAlignment="1" applyProtection="1">
      <alignment horizontal="right"/>
      <protection locked="0"/>
    </xf>
    <xf numFmtId="0" fontId="0" fillId="0" borderId="19" xfId="0" applyBorder="1"/>
    <xf numFmtId="0" fontId="0" fillId="46" borderId="0" xfId="0" applyFont="1" applyFill="1"/>
    <xf numFmtId="0" fontId="0" fillId="47" borderId="29" xfId="0" applyFont="1" applyFill="1" applyBorder="1"/>
    <xf numFmtId="0" fontId="0" fillId="0" borderId="32" xfId="0" applyBorder="1"/>
    <xf numFmtId="0" fontId="0" fillId="0" borderId="33" xfId="0" applyBorder="1"/>
    <xf numFmtId="0" fontId="0" fillId="0" borderId="30" xfId="0" applyBorder="1"/>
    <xf numFmtId="0" fontId="0" fillId="0" borderId="34" xfId="0" applyBorder="1"/>
    <xf numFmtId="0" fontId="0" fillId="0" borderId="31" xfId="0" applyBorder="1"/>
    <xf numFmtId="49" fontId="32" fillId="38" borderId="28" xfId="0" applyNumberFormat="1" applyFont="1" applyFill="1" applyBorder="1" applyAlignment="1" applyProtection="1">
      <alignment horizontal="center" wrapText="1"/>
    </xf>
    <xf numFmtId="49" fontId="33" fillId="38" borderId="28" xfId="0" applyNumberFormat="1" applyFont="1" applyFill="1" applyBorder="1" applyAlignment="1" applyProtection="1">
      <alignment horizontal="center" wrapText="1"/>
    </xf>
    <xf numFmtId="14" fontId="27" fillId="48" borderId="12" xfId="0" applyNumberFormat="1" applyFont="1" applyFill="1" applyBorder="1" applyAlignment="1" applyProtection="1">
      <alignment horizontal="center" wrapText="1"/>
      <protection locked="0"/>
    </xf>
    <xf numFmtId="0" fontId="16" fillId="44" borderId="22" xfId="0" applyFont="1" applyFill="1" applyBorder="1" applyAlignment="1">
      <alignment horizontal="center" textRotation="45" wrapText="1"/>
    </xf>
    <xf numFmtId="0" fontId="16" fillId="44" borderId="23" xfId="0" applyFont="1" applyFill="1" applyBorder="1" applyAlignment="1">
      <alignment horizontal="center" textRotation="45" wrapText="1"/>
    </xf>
    <xf numFmtId="0" fontId="16" fillId="44" borderId="24" xfId="0" applyFont="1" applyFill="1" applyBorder="1" applyAlignment="1">
      <alignment horizontal="center" textRotation="45" wrapText="1"/>
    </xf>
    <xf numFmtId="0" fontId="0" fillId="0" borderId="19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21" fillId="44" borderId="22" xfId="0" applyFont="1" applyFill="1" applyBorder="1" applyAlignment="1">
      <alignment horizontal="right" vertical="center" textRotation="45" wrapText="1"/>
    </xf>
    <xf numFmtId="0" fontId="21" fillId="44" borderId="23" xfId="0" applyFont="1" applyFill="1" applyBorder="1" applyAlignment="1">
      <alignment horizontal="right" vertical="center" textRotation="45" wrapText="1"/>
    </xf>
    <xf numFmtId="0" fontId="21" fillId="44" borderId="24" xfId="0" applyFont="1" applyFill="1" applyBorder="1" applyAlignment="1">
      <alignment horizontal="right" vertical="center" textRotation="45" wrapText="1"/>
    </xf>
    <xf numFmtId="0" fontId="16" fillId="44" borderId="22" xfId="0" applyFont="1" applyFill="1" applyBorder="1" applyAlignment="1">
      <alignment horizontal="center" vertical="center" textRotation="45" wrapText="1"/>
    </xf>
    <xf numFmtId="0" fontId="16" fillId="44" borderId="23" xfId="0" applyFont="1" applyFill="1" applyBorder="1" applyAlignment="1">
      <alignment horizontal="center" vertical="center" textRotation="45" wrapText="1"/>
    </xf>
    <xf numFmtId="0" fontId="16" fillId="44" borderId="24" xfId="0" applyFont="1" applyFill="1" applyBorder="1" applyAlignment="1">
      <alignment horizontal="center" vertical="center" textRotation="45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4">
    <dxf>
      <numFmt numFmtId="19" formatCode="m/d/yyyy"/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 style="thick">
          <color auto="1"/>
        </left>
        <right/>
        <top/>
        <bottom/>
        <vertical/>
        <horizontal/>
      </border>
    </dxf>
    <dxf>
      <fill>
        <patternFill>
          <bgColor rgb="FFFFFF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color theme="0" tint="-0.24994659260841701"/>
      </font>
    </dxf>
    <dxf>
      <font>
        <strike val="0"/>
        <color theme="0" tint="-0.34998626667073579"/>
      </font>
    </dxf>
    <dxf>
      <font>
        <strike val="0"/>
      </font>
      <fill>
        <patternFill patternType="solid">
          <fgColor auto="1"/>
          <bgColor rgb="FFD5E505"/>
        </patternFill>
      </fill>
    </dxf>
    <dxf>
      <fill>
        <patternFill>
          <bgColor theme="3" tint="0.39994506668294322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9" tint="0.39994506668294322"/>
        </patternFill>
      </fill>
    </dxf>
    <dxf>
      <font>
        <strike val="0"/>
        <color theme="0" tint="-0.34998626667073579"/>
      </font>
    </dxf>
    <dxf>
      <fill>
        <patternFill>
          <bgColor rgb="FFFFFF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color theme="0" tint="-0.34998626667073579"/>
      </font>
    </dxf>
  </dxfs>
  <tableStyles count="0" defaultTableStyle="TableStyleMedium2" defaultPivotStyle="PivotStyleLight16"/>
  <colors>
    <mruColors>
      <color rgb="FFFFFF99"/>
      <color rgb="FFC7D23A"/>
      <color rgb="FFD5E5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68580</xdr:rowOff>
    </xdr:from>
    <xdr:to>
      <xdr:col>1</xdr:col>
      <xdr:colOff>1653540</xdr:colOff>
      <xdr:row>0</xdr:row>
      <xdr:rowOff>990600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580"/>
          <a:ext cx="2468880" cy="922020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ke Lopes" refreshedDate="41683.433507754627" createdVersion="4" refreshedVersion="4" minRefreshableVersion="3" recordCount="359">
  <cacheSource type="worksheet">
    <worksheetSource ref="D1:D1048576" sheet="Keyword &amp; Type ref"/>
  </cacheSource>
  <cacheFields count="1">
    <cacheField name="Keyword Description(35)" numFmtId="0">
      <sharedItems containsBlank="1" count="96">
        <s v="ACCESS CONTROL"/>
        <s v="AIR CONDITIONING UNIT"/>
        <s v="AIR HANDLING UNIT"/>
        <s v="AIR COMPRESSOR"/>
        <s v="AIR DRYER"/>
        <s v="AUTOCLAVE"/>
        <s v="BATTERY"/>
        <s v="BACKFLOW PREVENTER"/>
        <s v="BLEACHERS"/>
        <s v="BLINDS"/>
        <s v="BOILER"/>
        <s v="BURNER"/>
        <s v="CASCADE SYSTEM"/>
        <s v="CHILLED BEAM"/>
        <s v="CHILLER"/>
        <s v="CHIMNEY"/>
        <s v="COOLING TOWER"/>
        <s v="CLOCKS, BELLS AND TIMERS"/>
        <s v="COIL"/>
        <s v="CONTROLS"/>
        <s v="CONVEYANCE"/>
        <s v="DAMPER"/>
        <s v="DEFIBRILLATOR"/>
        <s v="DEHUMIDIFIER"/>
        <s v="DOCK EQUIPMENT"/>
        <s v="DOOR"/>
        <s v="DRAIN"/>
        <s v="DUST COLLECTOR WOOD, WELDING"/>
        <s v="GFCI RECEPTACLES"/>
        <s v="ELECTRICAL, CARBON MONOXIDE SYSTEM"/>
        <s v="ELECTRICAL SYSTEM"/>
        <s v="EMERGENCY WASH STATION"/>
        <s v="ENVIRONMENTAL CHAMBER"/>
        <s v="ENERGY RECOVERY UNIT"/>
        <s v="FAN"/>
        <s v="FIELD"/>
        <s v="FILTRATION"/>
        <s v="FIRE ALARM"/>
        <s v="FIREESCAPE"/>
        <s v="FIRE EXTINGUISHER"/>
        <s v="FIRE HYDRANT PRIVATE"/>
        <s v="FIREPLACE"/>
        <s v="FIRE SUPPRESSION SYSTEM"/>
        <s v="FUME HOOD"/>
        <s v="FURNACE"/>
        <s v="GAS SYSTEM, MEDICAL, LAB, ETC."/>
        <s v="EMERGENCY GENERATOR"/>
        <s v="HEATER"/>
        <s v="HEAT EXCHANGER"/>
        <s v="HEPA UNIT"/>
        <s v="HEAT RECOVERY WHEEL"/>
        <s v="HEAT RECOVERY UNIT"/>
        <s v="HUMIDIFIER"/>
        <s v="HOT WATER HEATER"/>
        <s v="HYDRATION"/>
        <s v="ICEMAKER"/>
        <s v="IRRIGATION"/>
        <s v="KEY CONTROL BOX"/>
        <s v="LIGHTING"/>
        <s v="LIGHTNING PROTECTION"/>
        <s v="LOUVERS"/>
        <s v="MANHOLE"/>
        <s v="MASONRY SYSTEMS"/>
        <s v="METER"/>
        <s v="MONITORING SYSTEM"/>
        <s v="MOTORS"/>
        <s v="PH NEUTRALIZATION SYSTEM"/>
        <s v="EMERGENCY PHONE"/>
        <s v="PRESSURE VESSEL"/>
        <s v="PUMP"/>
        <s v="RAINWATER RECLAMATION SYSTEM"/>
        <s v="REFRIGERATION "/>
        <s v="REVERSE OSMOSIS DISTILLED WATER"/>
        <s v="ROOF"/>
        <s v="SCREEN"/>
        <s v="SOOT BLOWER"/>
        <s v="SOLAR SYSTEM"/>
        <s v="STEAM GENERATOR"/>
        <s v="STEAM TRAP"/>
        <s v="STRAINERS AND SEPARATORS"/>
        <s v="TANK"/>
        <s v="TERMINAL UNITS"/>
        <s v="TRANSFORMER"/>
        <s v="TREE"/>
        <s v="VALVE"/>
        <s v="VEHICLE"/>
        <s v="VARIABLE FREQUENCY DRIVE"/>
        <s v="WASHER"/>
        <s v="WATER SOURCE HEAT PUMP"/>
        <s v="WATER SAMPLE COOLER"/>
        <s v="WATER SOFTNER"/>
        <s v="WATER TREATMENT"/>
        <m/>
        <s v="OIL SEPARATOR" u="1"/>
        <s v="OIL STRAINER" u="1"/>
        <s v="ENVIRONMENTAL BOX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9"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4"/>
  </r>
  <r>
    <x v="4"/>
  </r>
  <r>
    <x v="5"/>
  </r>
  <r>
    <x v="6"/>
  </r>
  <r>
    <x v="6"/>
  </r>
  <r>
    <x v="6"/>
  </r>
  <r>
    <x v="6"/>
  </r>
  <r>
    <x v="7"/>
  </r>
  <r>
    <x v="7"/>
  </r>
  <r>
    <x v="7"/>
  </r>
  <r>
    <x v="7"/>
  </r>
  <r>
    <x v="8"/>
  </r>
  <r>
    <x v="8"/>
  </r>
  <r>
    <x v="8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2"/>
  </r>
  <r>
    <x v="13"/>
  </r>
  <r>
    <x v="13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6"/>
  </r>
  <r>
    <x v="16"/>
  </r>
  <r>
    <x v="16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2"/>
  </r>
  <r>
    <x v="23"/>
  </r>
  <r>
    <x v="24"/>
  </r>
  <r>
    <x v="24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7"/>
  </r>
  <r>
    <x v="28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1"/>
  </r>
  <r>
    <x v="31"/>
  </r>
  <r>
    <x v="32"/>
  </r>
  <r>
    <x v="33"/>
  </r>
  <r>
    <x v="33"/>
  </r>
  <r>
    <x v="33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9"/>
  </r>
  <r>
    <x v="40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4"/>
  </r>
  <r>
    <x v="44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7"/>
  </r>
  <r>
    <x v="48"/>
  </r>
  <r>
    <x v="48"/>
  </r>
  <r>
    <x v="49"/>
  </r>
  <r>
    <x v="50"/>
  </r>
  <r>
    <x v="51"/>
  </r>
  <r>
    <x v="51"/>
  </r>
  <r>
    <x v="52"/>
  </r>
  <r>
    <x v="52"/>
  </r>
  <r>
    <x v="52"/>
  </r>
  <r>
    <x v="53"/>
  </r>
  <r>
    <x v="53"/>
  </r>
  <r>
    <x v="53"/>
  </r>
  <r>
    <x v="53"/>
  </r>
  <r>
    <x v="53"/>
  </r>
  <r>
    <x v="54"/>
  </r>
  <r>
    <x v="55"/>
  </r>
  <r>
    <x v="56"/>
  </r>
  <r>
    <x v="56"/>
  </r>
  <r>
    <x v="57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8"/>
  </r>
  <r>
    <x v="59"/>
  </r>
  <r>
    <x v="60"/>
  </r>
  <r>
    <x v="61"/>
  </r>
  <r>
    <x v="61"/>
  </r>
  <r>
    <x v="61"/>
  </r>
  <r>
    <x v="61"/>
  </r>
  <r>
    <x v="61"/>
  </r>
  <r>
    <x v="61"/>
  </r>
  <r>
    <x v="61"/>
  </r>
  <r>
    <x v="61"/>
  </r>
  <r>
    <x v="62"/>
  </r>
  <r>
    <x v="63"/>
  </r>
  <r>
    <x v="63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5"/>
  </r>
  <r>
    <x v="65"/>
  </r>
  <r>
    <x v="65"/>
  </r>
  <r>
    <x v="65"/>
  </r>
  <r>
    <x v="66"/>
  </r>
  <r>
    <x v="66"/>
  </r>
  <r>
    <x v="66"/>
  </r>
  <r>
    <x v="67"/>
  </r>
  <r>
    <x v="67"/>
  </r>
  <r>
    <x v="68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70"/>
  </r>
  <r>
    <x v="71"/>
  </r>
  <r>
    <x v="71"/>
  </r>
  <r>
    <x v="71"/>
  </r>
  <r>
    <x v="71"/>
  </r>
  <r>
    <x v="71"/>
  </r>
  <r>
    <x v="72"/>
  </r>
  <r>
    <x v="73"/>
  </r>
  <r>
    <x v="73"/>
  </r>
  <r>
    <x v="73"/>
  </r>
  <r>
    <x v="73"/>
  </r>
  <r>
    <x v="73"/>
  </r>
  <r>
    <x v="74"/>
  </r>
  <r>
    <x v="75"/>
  </r>
  <r>
    <x v="76"/>
  </r>
  <r>
    <x v="76"/>
  </r>
  <r>
    <x v="77"/>
  </r>
  <r>
    <x v="78"/>
  </r>
  <r>
    <x v="79"/>
  </r>
  <r>
    <x v="79"/>
  </r>
  <r>
    <x v="79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0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2"/>
  </r>
  <r>
    <x v="82"/>
  </r>
  <r>
    <x v="83"/>
  </r>
  <r>
    <x v="84"/>
  </r>
  <r>
    <x v="84"/>
  </r>
  <r>
    <x v="84"/>
  </r>
  <r>
    <x v="84"/>
  </r>
  <r>
    <x v="84"/>
  </r>
  <r>
    <x v="84"/>
  </r>
  <r>
    <x v="84"/>
  </r>
  <r>
    <x v="84"/>
  </r>
  <r>
    <x v="85"/>
  </r>
  <r>
    <x v="86"/>
  </r>
  <r>
    <x v="87"/>
  </r>
  <r>
    <x v="87"/>
  </r>
  <r>
    <x v="87"/>
  </r>
  <r>
    <x v="88"/>
  </r>
  <r>
    <x v="89"/>
  </r>
  <r>
    <x v="90"/>
  </r>
  <r>
    <x v="91"/>
  </r>
  <r>
    <x v="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A1:A94" firstHeaderRow="1" firstDataRow="1" firstDataCol="1"/>
  <pivotFields count="1">
    <pivotField axis="axisRow" showAll="0" sortType="ascending" defaultSubtotal="0">
      <items count="96">
        <item x="0"/>
        <item x="3"/>
        <item x="1"/>
        <item x="4"/>
        <item x="2"/>
        <item x="5"/>
        <item x="7"/>
        <item x="6"/>
        <item x="8"/>
        <item x="9"/>
        <item x="10"/>
        <item x="11"/>
        <item x="12"/>
        <item x="13"/>
        <item x="14"/>
        <item x="15"/>
        <item x="17"/>
        <item x="18"/>
        <item x="19"/>
        <item x="20"/>
        <item x="16"/>
        <item x="21"/>
        <item x="22"/>
        <item x="23"/>
        <item x="24"/>
        <item x="25"/>
        <item x="26"/>
        <item x="27"/>
        <item x="30"/>
        <item x="29"/>
        <item x="46"/>
        <item x="67"/>
        <item x="31"/>
        <item x="33"/>
        <item m="1" x="95"/>
        <item x="32"/>
        <item x="34"/>
        <item x="35"/>
        <item x="36"/>
        <item x="37"/>
        <item x="39"/>
        <item x="40"/>
        <item x="42"/>
        <item x="38"/>
        <item x="41"/>
        <item x="43"/>
        <item x="44"/>
        <item x="45"/>
        <item x="28"/>
        <item x="48"/>
        <item x="51"/>
        <item x="50"/>
        <item x="47"/>
        <item x="49"/>
        <item x="53"/>
        <item x="52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m="1" x="93"/>
        <item m="1" x="94"/>
        <item x="66"/>
        <item x="68"/>
        <item x="69"/>
        <item x="70"/>
        <item x="71"/>
        <item x="72"/>
        <item x="73"/>
        <item x="74"/>
        <item x="76"/>
        <item x="75"/>
        <item x="77"/>
        <item x="78"/>
        <item x="79"/>
        <item x="80"/>
        <item x="81"/>
        <item x="82"/>
        <item x="83"/>
        <item x="84"/>
        <item x="86"/>
        <item x="85"/>
        <item x="87"/>
        <item x="89"/>
        <item x="90"/>
        <item x="88"/>
        <item x="91"/>
        <item x="92"/>
      </items>
    </pivotField>
  </pivotFields>
  <rowFields count="1">
    <field x="0"/>
  </rowFields>
  <rowItems count="9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Master List Of Values" connectionId="2" autoFormatId="16" applyNumberFormats="0" applyBorderFormats="0" applyFontFormats="0" applyPatternFormats="0" applyAlignmentFormats="0" applyWidthHeightFormats="0">
  <queryTableRefresh nextId="25">
    <queryTableFields count="24">
      <queryTableField id="1" name="Record PM Type" tableColumnId="1"/>
      <queryTableField id="2" name="Keyword (10)" tableColumnId="2"/>
      <queryTableField id="3" name="len" tableColumnId="3"/>
      <queryTableField id="4" name="Keyword Description(35)" tableColumnId="4"/>
      <queryTableField id="5" name="len1" tableColumnId="5"/>
      <queryTableField id="6" name="Type(7)" tableColumnId="6"/>
      <queryTableField id="7" name="len2" tableColumnId="7"/>
      <queryTableField id="8" name="Type Description(35)" tableColumnId="8"/>
      <queryTableField id="9" name="len3" tableColumnId="9"/>
      <queryTableField id="10" name="Type Definition()" tableColumnId="10"/>
      <queryTableField id="11" name="len4" tableColumnId="11"/>
      <queryTableField id="12" name="DIVISION_(EQ Group)" tableColumnId="12"/>
      <queryTableField id="13" name="ACADEMIC NON-RESEARCH" tableColumnId="13"/>
      <queryTableField id="14" name="ACADEMIC RESEARCH" tableColumnId="14"/>
      <queryTableField id="15" name="ADMIN/SUPPORT" tableColumnId="15"/>
      <queryTableField id="16" name="ATHLETICS" tableColumnId="16"/>
      <queryTableField id="17" name="AUXILIARY" tableColumnId="17"/>
      <queryTableField id="18" name="BIOMED" tableColumnId="18"/>
      <queryTableField id="19" name="CENTRAL HEAT PLANT" tableColumnId="19"/>
      <queryTableField id="20" name="DORMITORY" tableColumnId="20"/>
      <queryTableField id="21" name="STUDENT LIFE" tableColumnId="21"/>
      <queryTableField id="22" name="UNASSIGNED" tableColumnId="22"/>
      <queryTableField id="23" name="Expected Life" tableColumnId="23"/>
      <queryTableField id="24" name="NOTES" tableColumnId="24"/>
    </queryTableFields>
  </queryTableRefresh>
</queryTable>
</file>

<file path=xl/queryTables/queryTable2.xml><?xml version="1.0" encoding="utf-8"?>
<queryTable xmlns="http://schemas.openxmlformats.org/spreadsheetml/2006/main" name="Master List Of Values" connectionId="3" autoFormatId="16" applyNumberFormats="0" applyBorderFormats="0" applyFontFormats="0" applyPatternFormats="0" applyAlignmentFormats="0" applyWidthHeightFormats="0">
  <queryTableRefresh nextId="13">
    <queryTableFields count="4">
      <queryTableField id="1" name="MFR (10)" tableColumnId="1"/>
      <queryTableField id="3" name="MFR Description (65)" tableColumnId="3"/>
      <queryTableField id="11" name="LEN" tableColumnId="4"/>
      <queryTableField id="12" name="LEN1" tableColumnId="2"/>
    </queryTableFields>
  </queryTableRefresh>
</queryTable>
</file>

<file path=xl/queryTables/queryTable3.xml><?xml version="1.0" encoding="utf-8"?>
<queryTable xmlns="http://schemas.openxmlformats.org/spreadsheetml/2006/main" name="Master List Of Values" connectionId="4" autoFormatId="16" applyNumberFormats="0" applyBorderFormats="0" applyFontFormats="0" applyPatternFormats="0" applyAlignmentFormats="0" applyWidthHeightFormats="0">
  <queryTableRefresh nextId="5">
    <queryTableFields count="2">
      <queryTableField id="3" name="EQ_GROUP (Crew)" tableColumnId="1"/>
      <queryTableField id="2" name="GROUP DESCRIPTION" tableColumnId="2"/>
    </queryTableFields>
  </queryTableRefresh>
</queryTable>
</file>

<file path=xl/queryTables/queryTable4.xml><?xml version="1.0" encoding="utf-8"?>
<queryTable xmlns="http://schemas.openxmlformats.org/spreadsheetml/2006/main" name="Active_Building_List" connectionId="1" autoFormatId="16" applyNumberFormats="0" applyBorderFormats="0" applyFontFormats="0" applyPatternFormats="0" applyAlignmentFormats="0" applyWidthHeightFormats="0">
  <queryTableRefresh nextId="17">
    <queryTableFields count="15">
      <queryTableField id="1" name="Building Abbr" tableColumnId="1"/>
      <queryTableField id="2" name="Building" tableColumnId="2"/>
      <queryTableField id="3" name="Description" tableColumnId="3"/>
      <queryTableField id="4" name="Portfolio" tableColumnId="4"/>
      <queryTableField id="5" name="Site" tableColumnId="5"/>
      <queryTableField id="6" name="Building Usage" tableColumnId="6"/>
      <queryTableField id="7" name="Status" tableColumnId="7"/>
      <queryTableField id="8" name="Owned" tableColumnId="8"/>
      <queryTableField id="9" name="Address 1" tableColumnId="9"/>
      <queryTableField id="10" name="Address 2" tableColumnId="10"/>
      <queryTableField id="11" name="Plat Lot" tableColumnId="11"/>
      <queryTableField id="12" name="Construction Date" tableColumnId="12"/>
      <queryTableField id="13" name="Floors Gross Area" tableColumnId="13"/>
      <queryTableField id="14" name="Floors Interior Area" tableColumnId="14"/>
      <queryTableField id="16" name="Account (BAT)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5" name="Table_Master_List_Of_Values" displayName="Table_Master_List_Of_Values" ref="A1:X359" tableType="queryTable" totalsRowShown="0">
  <autoFilter ref="A1:X359">
    <filterColumn colId="7">
      <filters>
        <filter val="AC, CONDENSER UNIT, AIR COOLED"/>
        <filter val="AC, EVAPORATOR UNIT"/>
        <filter val="ACCESS CONTROL, CARD READER"/>
        <filter val="ACCESS CONTROL, OTHER DEVICES"/>
        <filter val="AIR COMPRESSOR, CENTRIFICAL"/>
        <filter val="AIR COMPRESSOR, RECIPROCATING"/>
        <filter val="AIR COMPRESSOR, SCREW"/>
        <filter val="AIR COMPRESSOR, SCROLL"/>
        <filter val="AIR CONDITIONER, COMPUTER ROOM"/>
        <filter val="AIR CONDITIONER, IN-ROW RACK COOLING"/>
        <filter val="AIR CONDITIONER, PACKAGE SYSTEM"/>
        <filter val="AIR CONDITIONER, PORTABLE"/>
        <filter val="AIR CONDITIONER, WINDOW"/>
        <filter val="AIR DRYER, DESSICANT"/>
        <filter val="AIR DRYER, REFRIGERANT"/>
        <filter val="AIR HANDLER, HVAC &lt; 30K CFM"/>
        <filter val="AIR HANDLER, HVAC &gt; 30K CFM"/>
        <filter val="AIR HANDLER, MAKEUP AIR &lt; 30K CFM"/>
        <filter val="AIR HANDLER, MAKEUP AIR &gt; 30K CFM"/>
        <filter val="AIR HANDLER, PACKAGE &lt; 30K CFM"/>
        <filter val="AIR HANDLER, PACKAGE &gt; 30K CFM"/>
        <filter val="AUTOCLAVE"/>
        <filter val="BACKFLOW PREVENTER, DOMESTIC"/>
        <filter val="BACKFLOW PREVENTER, EQUIPMENT"/>
        <filter val="BACKFLOW PREVENTER, FIRE"/>
        <filter val="BACKFLOW PREVENTER, VACUUM BREAKER"/>
        <filter val="BATTERY, DRY"/>
        <filter val="BATTERY, HIGH VOLTAGE"/>
        <filter val="BATTERY, INVERTER"/>
        <filter val="BATTERY, WET"/>
        <filter val="BLINDS, MOTORIZED"/>
        <filter val="BOILER, DUAL FUEL GAS OR OIL"/>
        <filter val="BOILER, ELECTRIC"/>
        <filter val="BOILER, GAS FIRED HOT WATER"/>
        <filter val="BOILER, GAS FIRED STEAM"/>
        <filter val="BOILER, INCINERATER"/>
        <filter val="BOILER, OIL HOT WATER"/>
        <filter val="BOILER, OIL STEAM"/>
        <filter val="BOILER, PELLET"/>
        <filter val="BOILER, PROPANE"/>
        <filter val="BURNER, DUAL"/>
        <filter val="BURNER, GAS"/>
        <filter val="BURNER, OIL"/>
        <filter val="CASCADE SYSTEM"/>
        <filter val="CHILLED BEAM, ACTIVE"/>
        <filter val="CHILLED BEAM, PASSIVE"/>
        <filter val="CHILLER, ABSORBTION(MRI)"/>
        <filter val="CHILLER, AIR COOLED"/>
        <filter val="CHILLER, CENTRIFUGAL"/>
        <filter val="CHILLER, RECIPROCATING"/>
        <filter val="CHILLER, SCROLL"/>
        <filter val="CLOCK, BELL CLOCK FOR CLASSES"/>
        <filter val="CLOCK, TIMERS"/>
        <filter val="COIL COOLING, CHILLED WATER"/>
        <filter val="COIL COOLING, DIRECT EXPANSION"/>
        <filter val="COIL HEATING, ELECTRIC"/>
        <filter val="COIL HEATING, HOT WATER"/>
        <filter val="COIL HEATING, NATURAL GAS"/>
        <filter val="COIL HEATING, STEAM"/>
        <filter val="COIL PRE-HEAT, HEAT RECOVERY UNIT"/>
        <filter val="COIL PRE-HEAT, HOT WATER"/>
        <filter val="COIL PRE-HEAT, NATURAL GAS"/>
        <filter val="COIL PRE-HEAT, STEAM"/>
        <filter val="COIL RE-HEAT, ELECTRIC"/>
        <filter val="COIL RE-HEAT, HOT WATER"/>
        <filter val="COIL RE-HEAT, STEAM"/>
        <filter val="COIL, DIRECT EXPANSION"/>
        <filter val="CONTROLS, AHU"/>
        <filter val="CONTROLS, CHILLER"/>
        <filter val="CONTROLS, DIRECT DIGITAL CONTROL"/>
        <filter val="CONTROLS, ELECTRONIC"/>
        <filter val="CONTROLS, FUME HOOD"/>
        <filter val="CONTROLS, MECHANICAL ROOMS"/>
        <filter val="CONTROLS, PNEUMATIC"/>
        <filter val="CONTROLS, TERMINAL UNIT"/>
        <filter val="CONTROLS, THERMOSTATS"/>
        <filter val="COOLING TOWER, CLOSED"/>
        <filter val="COOLING TOWER, DRY COOLER"/>
        <filter val="COOLING TOWER, OPEN"/>
        <filter val="DAMPER, COMBUSTION"/>
        <filter val="DAMPER, EXHAUST AIR"/>
        <filter val="DAMPER, FACE AND BYPASS"/>
        <filter val="DAMPER, FIRE"/>
        <filter val="DAMPER, MIXED AIR"/>
        <filter val="DAMPER, OUTDOOR AIR"/>
        <filter val="DAMPER, RETURN AIR"/>
        <filter val="DAMPER, SMOKE"/>
        <filter val="DAMPER, SUPPLY AIR"/>
        <filter val="DAMPER, VENT LOUVER CONTROL"/>
        <filter val="DEFIBRILLATOR, AUTOMATED EXTERNAL"/>
        <filter val="DEHUMIDIFIER"/>
        <filter val="DOCK, LEVELER"/>
        <filter val="DOCK, LIFT"/>
        <filter val="DOOR, ADA OPERATOR"/>
        <filter val="DOOR, ALL GLASS"/>
        <filter val="DOOR, AUTOMATIC GARAGE"/>
        <filter val="DOOR, AUTOMATIC OPENING"/>
        <filter val="DOOR, EGRESS"/>
        <filter val="DOOR, FIRE"/>
        <filter val="DOOR, NATURAL WOOD EXTERIOR"/>
        <filter val="DOOR, OPERABLE PARTITION"/>
        <filter val="DOOR, OVERHEAD-AUTOMATIC"/>
        <filter val="DOOR, OVERHEAD-MANUAL"/>
        <filter val="DOOR, WINDOW SHUTTER"/>
        <filter val="DUST COLLECTOR WOOD, WELDING"/>
        <filter val="ELECTRICAL CARBON MONOXIDE DETECTOR"/>
        <filter val="ELECTRICAL GROUND FAULT CIRCUIT INT"/>
        <filter val="ELECTRICAL SYS, BUILDING SERVICE"/>
        <filter val="ELECTRICAL SYS, DISCONNECT SWITCH"/>
        <filter val="ELECTRICAL SYS, DISTRIBUTION PANEL"/>
        <filter val="ELECTRICAL SYS, ELECTRICAL PANEL"/>
        <filter val="ELECTRICAL SYS, MOTOR CONTRL CENTER"/>
        <filter val="ELECTRICAL SYS, SECTIONALISING SW"/>
        <filter val="ELECTRICAL SYS, SURGE PROTECTOR"/>
        <filter val="ELECTRICAL SYS, SWITCH GEAR L-VOLT"/>
        <filter val="ELECTRICAL SYS, SWITCH GEAR M-VOLT"/>
        <filter val="ELECTRICAL SYS, SWITCHBOARD"/>
        <filter val="ELECTRICAL SYS, TRANSFER SW AUTO"/>
        <filter val="ELECTRICAL SYS, TRANSFER SW MANUAL"/>
        <filter val="ELECTRICAL SYS, UPS UNIT"/>
        <filter val="ELEVATOR, DUMB WAITER"/>
        <filter val="ELEVATOR, HYDRAULIC"/>
        <filter val="ELEVATOR, TRACTION"/>
        <filter val="EMERGENCY GEN, PANEL OR ANNUNCIATOR"/>
        <filter val="EMERGENCY GENERATOR, DIESEL"/>
        <filter val="EMERGENCY GENERATOR, GAS"/>
        <filter val="EMERGENCY GENERATOR, NATURAL GAS"/>
        <filter val="EMERGENCY PHONE, ACCESS"/>
        <filter val="EMERGENCY PHONE, BLUE LIGHT"/>
        <filter val="EMERGENCY, COMBO EYEWASH,/SHOWER"/>
        <filter val="EMERGENCY, EYEWASH STATION"/>
        <filter val="EMERGENCY, SHOWER STATION"/>
        <filter val="ENERGY RECOVERY UNIT, AIR TO AIR"/>
        <filter val="ENERGY RECOVERY UNIT, PIPE"/>
        <filter val="ENERGY RECOVERY UNIT, WHEEL"/>
        <filter val="ENVIRONMENTAL CHAMBER"/>
        <filter val="FAN, COOLING TOWER"/>
        <filter val="FAN, EXHAUST, BATHROOM"/>
        <filter val="FAN, EXHAUST, BELT"/>
        <filter val="FAN, EXHAUST, DIRECT"/>
        <filter val="FAN, EXHAUST, KITCHEN"/>
        <filter val="FAN, EXHUAST, FLUE GAS"/>
        <filter val="FAN, EXHUAST, THRU WALL LOUVER"/>
        <filter val="FAN, FORCE DRAFT"/>
        <filter val="FAN, INDUCTION"/>
        <filter val="FAN, RETURN, BELT"/>
        <filter val="FAN, RETURN, DIRECT"/>
        <filter val="FAN, STROBIC"/>
        <filter val="FAN, SUPPLY, BELT"/>
        <filter val="FAN, SUPPLY, DIRECT"/>
        <filter val="FILTRATION, AIR"/>
        <filter val="FILTRATION, FUEL OIL"/>
        <filter val="FILTRATION, SAND"/>
        <filter val="FILTRATION, WATER"/>
        <filter val="FIRE ALARM, BATTERY CABINET"/>
        <filter val="FIRE ALARM, COMMAND BOX"/>
        <filter val="FIRE ALARM, MASTER BOX"/>
        <filter val="FIRE HYDRANT, PRIVATE (BROWN)"/>
        <filter val="FIRE SUPPRES, DRY SYSTEM"/>
        <filter val="FIRE SUPPRES, INERT GAS"/>
        <filter val="FIRE SUPPRES, WET CHEMICAL"/>
        <filter val="FUME HOOD"/>
        <filter val="FURNACE, GAS FORCED AIR"/>
        <filter val="FURNACE, OIL FORCED AIR"/>
        <filter val="GAS SYSTEM, CARBON DIOXIDE"/>
        <filter val="GAS SYSTEM, COMPRESSED AIR"/>
        <filter val="GAS SYSTEM, NATURAL GAS"/>
        <filter val="GAS SYSTEM, NITROGEN"/>
        <filter val="GAS SYSTEM, OXYGEN"/>
        <filter val="GAS SYSTEM, VACUUM"/>
        <filter val="HEAT EXCHANGER, PLATE FRAME"/>
        <filter val="HEAT EXCHANGER, SHELL TUBE"/>
        <filter val="HEAT RECOVERY UNIT, WHEEL"/>
        <filter val="HEAT RECOVERY UNT, AIR TO AIR"/>
        <filter val="HEAT RECOVERY WHEEL"/>
        <filter val="HEATER, FUEL OIL"/>
        <filter val="HEPA UNIT"/>
        <filter val="HOT WATER HEATER, ELECTRIC"/>
        <filter val="HOT WATER HEATER, GAS"/>
        <filter val="HOT WATER HEATER, INDIRECT FIRE"/>
        <filter val="HOT WATER HEATER, OIL"/>
        <filter val="HOT WATER HEATER, STEAM"/>
        <filter val="HUMIDIFIER, SELF CONTAINED"/>
        <filter val="HUMIDIFIER, STEAM"/>
        <filter val="HUMIDIFIER, ULTRA SONIC"/>
        <filter val="HYDRATION STATION-FOUNTAIN"/>
        <filter val="ICE MAKER"/>
        <filter val="KEYBOX, KEY CONTROL"/>
        <filter val="LIFT, ADA"/>
        <filter val="LIGHTING, CONTROLS"/>
        <filter val="LIGHTING, EMERGENCY"/>
        <filter val="LIGHTING, EXIT LIGHT"/>
        <filter val="LOUVERS, EXTERIOR GRILL SCREENS"/>
        <filter val="MANHOLE, COMMUNICATIONS"/>
        <filter val="MANHOLE, ELECTRIC"/>
        <filter val="MANHOLE, FIRE ALARM"/>
        <filter val="MANHOLE, HIGH TEMP HOT WATER"/>
        <filter val="MANHOLE, SEWER"/>
        <filter val="MANHOLE, STEAM"/>
        <filter val="MANHOLE, STORM"/>
        <filter val="MANHOLE, WATER"/>
        <filter val="METER, AIR FLOW"/>
        <filter val="METER, CHILLED WATER"/>
        <filter val="METER, CONDENSATE"/>
        <filter val="METER, ELECTRIC"/>
        <filter val="METER, GAS"/>
        <filter val="METER, HIGH TEMP HOT WATER"/>
        <filter val="METER, STEAM"/>
        <filter val="METER, WATER"/>
        <filter val="MONITORING SYSTEM, FLOW STATION"/>
        <filter val="MONITORING SYSTEM, OXYGEN"/>
        <filter val="MONITORING SYSTEM, REFRIGERATION"/>
        <filter val="MOTOR, AC &gt; 20HP"/>
        <filter val="MOTOR, DC &gt; 20HP"/>
        <filter val="OIL SEPARATOR"/>
        <filter val="OIL STRAINER"/>
        <filter val="PH NEUTRALIZATION CARTRIDGE"/>
        <filter val="PH NEUTRALIZATION SYSTEM"/>
        <filter val="PH NEUTRALIZATION TANK"/>
        <filter val="PRESSURE VESSEL"/>
        <filter val="PUMP, BOILER FEED"/>
        <filter val="PUMP, BOOSTER, GAS"/>
        <filter val="PUMP, BOOSTER, WATER"/>
        <filter val="PUMP, CHEMICAL"/>
        <filter val="PUMP, CHILLED WATER"/>
        <filter val="PUMP, CONDENSATE"/>
        <filter val="PUMP, CONDENSER WATER"/>
        <filter val="PUMP, COOLING TOWER"/>
        <filter val="PUMP, DEHUMIDIFICATION"/>
        <filter val="PUMP, DOMESTIC WATER"/>
        <filter val="PUMP, DUAL SERVICE"/>
        <filter val="PUMP, FEEDWATER"/>
        <filter val="PUMP, FIRE JOCKEY"/>
        <filter val="PUMP, FIRE SUPPRESSION"/>
        <filter val="PUMP, FREEZE OR BLEND"/>
        <filter val="PUMP, FUEL TRANSFER"/>
        <filter val="PUMP, GLYCOL"/>
        <filter val="PUMP, HOT WATER"/>
        <filter val="PUMP, HYDRONIC CIRCULATION"/>
        <filter val="PUMP, MAKE UP WATER"/>
        <filter val="PUMP, PH NEUTRALIZATION"/>
        <filter val="PUMP, POOL WATER"/>
        <filter val="PUMP, SEWER OR LIFT STATION"/>
        <filter val="PUMP, SUMP"/>
        <filter val="PUMP, VACUUM"/>
        <filter val="RAINWATER RECLAMATION SYSTEM"/>
        <filter val="REFRIGERATION, COMPRESSOR"/>
        <filter val="REFRIGERATION, WALK-IN COOLER"/>
        <filter val="REFRIGERATION, WALK-IN FREEZER"/>
        <filter val="REFRIGERATOR"/>
        <filter val="REFRIGERATOR, LAB"/>
        <filter val="REVERSE OSMOSIS DISTILLED WATER"/>
        <filter val="ROOF, GLASS"/>
        <filter val="ROOF, MEMBRANE"/>
        <filter val="ROOF, METAL"/>
        <filter val="ROOF, SHINGLES"/>
        <filter val="ROOF, SLATE"/>
        <filter val="SOLAR SYSTEM, CONTROL PANEL"/>
        <filter val="SOLAR SYSTEM, SOLAR PANELS"/>
        <filter val="SOLIDS INTERCEPTOR"/>
        <filter val="SOOT BLOWER"/>
        <filter val="STEAM GENERATOR"/>
        <filter val="STEAM TRAP"/>
        <filter val="TANK, ACID CROCK, SANITARY WASTE"/>
        <filter val="TANK, CASCADE"/>
        <filter val="TANK, CHEMICAL SHOT FEEDER"/>
        <filter val="TANK, COMPRESSED GAS"/>
        <filter val="TANK, DEARATOR"/>
        <filter val="TANK, EXPANSION"/>
        <filter val="TANK, FLASH, BLOWDOWN"/>
        <filter val="TANK, FUEL-DIESEL"/>
        <filter val="TANK, FUEL-OIL"/>
        <filter val="TANK, GLYCOL FEED STATION"/>
        <filter val="TANK, HOT WATER STORAGE"/>
        <filter val="TANK, HYDRAULIC OIL"/>
        <filter val="TANK, MAIN RECEIVER"/>
        <filter val="TANK, WATER"/>
        <filter val="TERMINAL UNITS, CABINET UNIT HEATER"/>
        <filter val="TERMINAL UNITS, CAV BOX"/>
        <filter val="TERMINAL UNITS, CONVECTOR"/>
        <filter val="TERMINAL UNITS, DUCT HEATER"/>
        <filter val="TERMINAL UNITS, FAN COIL"/>
        <filter val="TERMINAL UNITS, FAN POWERED FILTER"/>
        <filter val="TERMINAL UNITS, FIN TUBE"/>
        <filter val="TERMINAL UNITS, INDUCTION"/>
        <filter val="TERMINAL UNITS, RADIANT HEATER"/>
        <filter val="TERMINAL UNITS, UNIT HEATER"/>
        <filter val="TERMINAL UNITS, UNIT VENTILATOR"/>
        <filter val="TERMINAL UNITS, VAV BOX"/>
        <filter val="TERMINAL UNITS, VAV FAN POWERED"/>
        <filter val="TRANSFORMER, DRY"/>
        <filter val="TRANSFORMER, OIL"/>
        <filter val="VALVE, AIR, GENERAL EXHAUST VALVE"/>
        <filter val="VALVE, AIR, GENERAL SUPPLY VALVE"/>
        <filter val="VALVE, BACKWATER"/>
        <filter val="VALVE, CONTROL"/>
        <filter val="VALVE, DOMESTIC MIXING"/>
        <filter val="VALVE, PNEUMATIC CONTROL"/>
        <filter val="VALVE, PRESSURE RELIEF"/>
        <filter val="VALVE, TRAP SEAL PRIMER"/>
        <filter val="VARIABLE FREQUENCY DRIVE"/>
        <filter val="WASHER, CAGE"/>
        <filter val="WASHER, DISHWASHER"/>
        <filter val="WASHER, FLASK SCRUBBER"/>
        <filter val="WATER CHEMICAL TREATMENT STATION"/>
        <filter val="WATER SAMPLE COOLER"/>
        <filter val="WATER SOFTNER"/>
        <filter val="WATER SOURCE HEAT PUMP"/>
      </filters>
    </filterColumn>
  </autoFilter>
  <tableColumns count="24">
    <tableColumn id="1" uniqueName="1" name="Record PM Type" queryTableFieldId="1"/>
    <tableColumn id="2" uniqueName="2" name="Keyword (10)" queryTableFieldId="2"/>
    <tableColumn id="3" uniqueName="3" name="len" queryTableFieldId="3"/>
    <tableColumn id="4" uniqueName="4" name="Keyword Description(35)" queryTableFieldId="4"/>
    <tableColumn id="5" uniqueName="5" name="len1" queryTableFieldId="5"/>
    <tableColumn id="6" uniqueName="6" name="Type(7)" queryTableFieldId="6" dataDxfId="3"/>
    <tableColumn id="7" uniqueName="7" name="len2" queryTableFieldId="7"/>
    <tableColumn id="8" uniqueName="8" name="Type Description(35)" queryTableFieldId="8"/>
    <tableColumn id="9" uniqueName="9" name="len3" queryTableFieldId="9"/>
    <tableColumn id="10" uniqueName="10" name="Type Definition()" queryTableFieldId="10"/>
    <tableColumn id="11" uniqueName="11" name="len4" queryTableFieldId="11"/>
    <tableColumn id="12" uniqueName="12" name="DIVISION_(EQ Group)" queryTableFieldId="12"/>
    <tableColumn id="13" uniqueName="13" name="ACADEMIC NON-RESEARCH" queryTableFieldId="13"/>
    <tableColumn id="14" uniqueName="14" name="ACADEMIC RESEARCH" queryTableFieldId="14"/>
    <tableColumn id="15" uniqueName="15" name="ADMIN/SUPPORT" queryTableFieldId="15"/>
    <tableColumn id="16" uniqueName="16" name="ATHLETICS" queryTableFieldId="16"/>
    <tableColumn id="17" uniqueName="17" name="AUXILIARY" queryTableFieldId="17"/>
    <tableColumn id="18" uniqueName="18" name="BIOMED" queryTableFieldId="18"/>
    <tableColumn id="19" uniqueName="19" name="CENTRAL HEAT PLANT" queryTableFieldId="19"/>
    <tableColumn id="20" uniqueName="20" name="DORMITORY" queryTableFieldId="20"/>
    <tableColumn id="21" uniqueName="21" name="STUDENT LIFE" queryTableFieldId="21"/>
    <tableColumn id="22" uniqueName="22" name="UNASSIGNED" queryTableFieldId="22"/>
    <tableColumn id="23" uniqueName="23" name="Expected Life" queryTableFieldId="23"/>
    <tableColumn id="24" uniqueName="24" name="NOTES" queryTableFieldId="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Master_List_Of_Values3" displayName="Table_Master_List_Of_Values3" ref="A1:D493" tableType="queryTable" totalsRowShown="0">
  <autoFilter ref="A1:D493"/>
  <tableColumns count="4">
    <tableColumn id="1" uniqueName="1" name="MFR (10)" queryTableFieldId="1"/>
    <tableColumn id="3" uniqueName="3" name="MFR Description (65)" queryTableFieldId="3"/>
    <tableColumn id="4" uniqueName="4" name="LEN" queryTableFieldId="11"/>
    <tableColumn id="2" uniqueName="2" name="LEN1" queryTableField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Master_List_Of_Values4" displayName="Table_Master_List_Of_Values4" ref="A1:B36" tableType="queryTable" totalsRowShown="0">
  <autoFilter ref="A1:B36"/>
  <tableColumns count="2">
    <tableColumn id="1" uniqueName="1" name="EQ_GROUP (Crew)" queryTableFieldId="3"/>
    <tableColumn id="2" uniqueName="2" name="GROUP DESCRIPTION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Active_Building_List5" displayName="Table_Active_Building_List5" ref="A1:O254" tableType="queryTable" totalsRowShown="0">
  <autoFilter ref="A1:O254"/>
  <tableColumns count="15">
    <tableColumn id="1" uniqueName="1" name="Building Abbr" queryTableFieldId="1"/>
    <tableColumn id="2" uniqueName="2" name="Building" queryTableFieldId="2"/>
    <tableColumn id="3" uniqueName="3" name="Description" queryTableFieldId="3" dataDxfId="2"/>
    <tableColumn id="4" uniqueName="4" name="Portfolio" queryTableFieldId="4"/>
    <tableColumn id="5" uniqueName="5" name="Site" queryTableFieldId="5"/>
    <tableColumn id="6" uniqueName="6" name="Building Usage" queryTableFieldId="6"/>
    <tableColumn id="7" uniqueName="7" name="Status" queryTableFieldId="7"/>
    <tableColumn id="8" uniqueName="8" name="Owned" queryTableFieldId="8"/>
    <tableColumn id="9" uniqueName="9" name="Address 1" queryTableFieldId="9"/>
    <tableColumn id="10" uniqueName="10" name="Address 2" queryTableFieldId="10" dataDxfId="1"/>
    <tableColumn id="11" uniqueName="11" name="Plat Lot" queryTableFieldId="11"/>
    <tableColumn id="12" uniqueName="12" name="Construction Date" queryTableFieldId="12" dataDxfId="0"/>
    <tableColumn id="13" uniqueName="13" name="Floors Gross Area" queryTableFieldId="13"/>
    <tableColumn id="14" uniqueName="14" name="Floors Interior Area" queryTableFieldId="14"/>
    <tableColumn id="15" uniqueName="15" name="Account (BAT)" queryTableFieldId="1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25"/>
  <sheetViews>
    <sheetView showGridLines="0" tabSelected="1" workbookViewId="0">
      <selection activeCell="D1" sqref="D1"/>
    </sheetView>
  </sheetViews>
  <sheetFormatPr baseColWidth="10" defaultColWidth="8.88671875" defaultRowHeight="14.4" x14ac:dyDescent="0.3"/>
  <cols>
    <col min="1" max="1" width="12.6640625" customWidth="1"/>
    <col min="2" max="2" width="26" customWidth="1"/>
    <col min="3" max="3" width="102" customWidth="1"/>
  </cols>
  <sheetData>
    <row r="1" spans="1:3" ht="87.6" customHeight="1" x14ac:dyDescent="0.3">
      <c r="C1" s="28" t="s">
        <v>2477</v>
      </c>
    </row>
    <row r="2" spans="1:3" ht="9" customHeight="1" thickBot="1" x14ac:dyDescent="0.35"/>
    <row r="3" spans="1:3" ht="15.6" customHeight="1" thickBot="1" x14ac:dyDescent="0.35">
      <c r="A3" s="127" t="s">
        <v>2463</v>
      </c>
      <c r="B3" s="36" t="s">
        <v>2469</v>
      </c>
      <c r="C3" s="35"/>
    </row>
    <row r="4" spans="1:3" ht="33.6" customHeight="1" x14ac:dyDescent="0.3">
      <c r="A4" s="128"/>
      <c r="B4" s="125" t="s">
        <v>3283</v>
      </c>
      <c r="C4" s="126"/>
    </row>
    <row r="5" spans="1:3" ht="15" customHeight="1" x14ac:dyDescent="0.3">
      <c r="A5" s="128"/>
      <c r="B5" s="37" t="s">
        <v>2472</v>
      </c>
      <c r="C5" s="32" t="s">
        <v>2474</v>
      </c>
    </row>
    <row r="6" spans="1:3" x14ac:dyDescent="0.3">
      <c r="A6" s="128"/>
      <c r="B6" s="38" t="s">
        <v>2464</v>
      </c>
      <c r="C6" s="33" t="s">
        <v>2465</v>
      </c>
    </row>
    <row r="7" spans="1:3" x14ac:dyDescent="0.3">
      <c r="A7" s="128"/>
      <c r="B7" s="38" t="s">
        <v>2475</v>
      </c>
      <c r="C7" s="33" t="s">
        <v>2470</v>
      </c>
    </row>
    <row r="8" spans="1:3" x14ac:dyDescent="0.3">
      <c r="A8" s="128"/>
      <c r="B8" s="38" t="s">
        <v>2466</v>
      </c>
      <c r="C8" s="33" t="s">
        <v>2471</v>
      </c>
    </row>
    <row r="9" spans="1:3" x14ac:dyDescent="0.3">
      <c r="A9" s="128"/>
      <c r="B9" s="38" t="s">
        <v>2467</v>
      </c>
      <c r="C9" s="33" t="s">
        <v>2468</v>
      </c>
    </row>
    <row r="10" spans="1:3" ht="65.400000000000006" customHeight="1" thickBot="1" x14ac:dyDescent="0.35">
      <c r="A10" s="129"/>
      <c r="B10" s="39" t="s">
        <v>2473</v>
      </c>
      <c r="C10" s="34" t="s">
        <v>2476</v>
      </c>
    </row>
    <row r="11" spans="1:3" ht="11.4" customHeight="1" thickBot="1" x14ac:dyDescent="0.35"/>
    <row r="12" spans="1:3" ht="15.6" thickTop="1" thickBot="1" x14ac:dyDescent="0.35">
      <c r="A12" s="122" t="s">
        <v>2461</v>
      </c>
      <c r="B12" s="30" t="s">
        <v>2460</v>
      </c>
      <c r="C12" s="19" t="s">
        <v>1140</v>
      </c>
    </row>
    <row r="13" spans="1:3" ht="15" thickTop="1" x14ac:dyDescent="0.3">
      <c r="A13" s="123"/>
      <c r="B13" s="25"/>
      <c r="C13" s="22" t="s">
        <v>1868</v>
      </c>
    </row>
    <row r="14" spans="1:3" x14ac:dyDescent="0.3">
      <c r="A14" s="123"/>
      <c r="B14" s="26"/>
      <c r="C14" s="23" t="s">
        <v>1869</v>
      </c>
    </row>
    <row r="15" spans="1:3" s="3" customFormat="1" ht="15" thickBot="1" x14ac:dyDescent="0.35">
      <c r="A15" s="124"/>
      <c r="B15" s="29"/>
      <c r="C15" s="24" t="s">
        <v>2459</v>
      </c>
    </row>
    <row r="16" spans="1:3" s="3" customFormat="1" ht="12" customHeight="1" thickBot="1" x14ac:dyDescent="0.35"/>
    <row r="17" spans="1:3" ht="15.6" customHeight="1" thickTop="1" thickBot="1" x14ac:dyDescent="0.35">
      <c r="A17" s="130" t="s">
        <v>2458</v>
      </c>
      <c r="B17" s="30" t="s">
        <v>1808</v>
      </c>
      <c r="C17" s="19" t="s">
        <v>1140</v>
      </c>
    </row>
    <row r="18" spans="1:3" ht="15" thickTop="1" x14ac:dyDescent="0.3">
      <c r="A18" s="131"/>
      <c r="B18" s="18" t="s">
        <v>1803</v>
      </c>
      <c r="C18" s="22" t="s">
        <v>1809</v>
      </c>
    </row>
    <row r="19" spans="1:3" x14ac:dyDescent="0.3">
      <c r="A19" s="131"/>
      <c r="B19" s="112" t="s">
        <v>1804</v>
      </c>
      <c r="C19" s="23" t="s">
        <v>1805</v>
      </c>
    </row>
    <row r="20" spans="1:3" ht="18" customHeight="1" x14ac:dyDescent="0.3">
      <c r="A20" s="131"/>
      <c r="B20" s="103" t="s">
        <v>1806</v>
      </c>
      <c r="C20" s="111" t="s">
        <v>1807</v>
      </c>
    </row>
    <row r="21" spans="1:3" ht="15" thickBot="1" x14ac:dyDescent="0.35">
      <c r="A21" s="132"/>
      <c r="B21" s="113" t="s">
        <v>3282</v>
      </c>
      <c r="C21" s="111" t="s">
        <v>3281</v>
      </c>
    </row>
    <row r="25" spans="1:3" x14ac:dyDescent="0.3">
      <c r="B25" s="31"/>
    </row>
  </sheetData>
  <sheetProtection password="E988" sheet="1" objects="1" scenarios="1"/>
  <mergeCells count="4">
    <mergeCell ref="A12:A15"/>
    <mergeCell ref="B4:C4"/>
    <mergeCell ref="A3:A10"/>
    <mergeCell ref="A17:A21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BR600"/>
  <sheetViews>
    <sheetView zoomScale="55" zoomScaleNormal="55" workbookViewId="0">
      <pane ySplit="1" topLeftCell="A2" activePane="bottomLeft" state="frozen"/>
      <selection activeCell="I1" sqref="I1"/>
      <selection pane="bottomLeft" activeCell="K15" sqref="K15"/>
    </sheetView>
  </sheetViews>
  <sheetFormatPr baseColWidth="10" defaultColWidth="8.88671875" defaultRowHeight="14.4" x14ac:dyDescent="0.3"/>
  <cols>
    <col min="1" max="1" width="12.88671875" style="15" customWidth="1"/>
    <col min="2" max="2" width="12.6640625" style="20" hidden="1" customWidth="1"/>
    <col min="3" max="3" width="12.33203125" style="20" hidden="1" customWidth="1"/>
    <col min="4" max="4" width="12.109375" style="20" hidden="1" customWidth="1"/>
    <col min="5" max="5" width="14.21875" style="20" hidden="1" customWidth="1"/>
    <col min="6" max="6" width="33.44140625" style="13" customWidth="1"/>
    <col min="7" max="7" width="6.21875" style="42" customWidth="1"/>
    <col min="8" max="8" width="6.33203125" style="42" customWidth="1"/>
    <col min="9" max="9" width="15" style="20" hidden="1" customWidth="1"/>
    <col min="10" max="10" width="15.44140625" style="16" hidden="1" customWidth="1"/>
    <col min="11" max="12" width="42.44140625" style="17" customWidth="1"/>
    <col min="13" max="13" width="8.5546875" style="13" customWidth="1"/>
    <col min="14" max="14" width="16.33203125" style="13" hidden="1" customWidth="1"/>
    <col min="15" max="15" width="52.6640625" style="43" customWidth="1"/>
    <col min="16" max="16" width="29.21875" style="43" customWidth="1"/>
    <col min="17" max="18" width="8.6640625" style="14" hidden="1" customWidth="1"/>
    <col min="19" max="19" width="81.6640625" style="16" hidden="1" customWidth="1"/>
    <col min="20" max="20" width="4" style="16" hidden="1" customWidth="1"/>
    <col min="21" max="21" width="13" style="43" customWidth="1"/>
    <col min="22" max="22" width="22.21875" style="40" customWidth="1"/>
    <col min="23" max="23" width="7" style="41" customWidth="1"/>
    <col min="24" max="24" width="21.33203125" style="43" customWidth="1"/>
    <col min="25" max="25" width="18.109375" style="12" customWidth="1"/>
    <col min="26" max="26" width="11.21875" style="44" customWidth="1"/>
    <col min="27" max="27" width="15.88671875" style="16" hidden="1" customWidth="1"/>
    <col min="28" max="28" width="24.88671875" style="13" customWidth="1"/>
    <col min="29" max="29" width="26.21875" style="44" customWidth="1"/>
    <col min="30" max="30" width="22.44140625" style="44" customWidth="1"/>
    <col min="31" max="31" width="23" style="21" customWidth="1"/>
    <col min="32" max="32" width="12.44140625" style="15" customWidth="1"/>
    <col min="33" max="33" width="19.6640625" style="43" bestFit="1" customWidth="1"/>
    <col min="34" max="34" width="28.44140625" style="43" customWidth="1"/>
    <col min="35" max="35" width="15.6640625" style="43" customWidth="1"/>
    <col min="36" max="36" width="10.88671875" style="15" customWidth="1"/>
    <col min="37" max="37" width="10.88671875" style="43" customWidth="1"/>
    <col min="38" max="38" width="26.5546875" style="43" customWidth="1"/>
    <col min="39" max="39" width="14.109375" style="45" customWidth="1"/>
    <col min="40" max="40" width="43.5546875" style="43" customWidth="1"/>
    <col min="41" max="41" width="27.6640625" style="44" customWidth="1"/>
    <col min="42" max="42" width="40" style="44" customWidth="1"/>
    <col min="43" max="44" width="23.109375" style="44" customWidth="1"/>
    <col min="45" max="45" width="21.5546875" style="43" customWidth="1"/>
    <col min="46" max="46" width="21.6640625" style="43" customWidth="1"/>
    <col min="47" max="47" width="15.21875" style="43" customWidth="1"/>
    <col min="48" max="48" width="15.21875" style="44" customWidth="1"/>
    <col min="49" max="50" width="15.21875" style="43" customWidth="1"/>
    <col min="51" max="52" width="15.21875" style="12" customWidth="1"/>
    <col min="53" max="54" width="23.5546875" style="43" customWidth="1"/>
    <col min="55" max="55" width="25.109375" style="12" customWidth="1"/>
    <col min="56" max="59" width="15.21875" style="43" customWidth="1"/>
    <col min="60" max="60" width="15.21875" style="12" customWidth="1"/>
    <col min="61" max="61" width="20.5546875" style="12" customWidth="1"/>
    <col min="62" max="62" width="15.21875" style="46" customWidth="1"/>
    <col min="63" max="66" width="15.21875" style="12" customWidth="1"/>
    <col min="67" max="67" width="15.21875" style="43" customWidth="1"/>
    <col min="68" max="68" width="15.21875" style="12" customWidth="1"/>
    <col min="69" max="69" width="16.21875" style="43" customWidth="1"/>
    <col min="70" max="70" width="8.88671875" style="43"/>
    <col min="71" max="16384" width="8.88671875" style="13"/>
  </cols>
  <sheetData>
    <row r="1" spans="1:70" s="12" customFormat="1" ht="54" customHeight="1" thickBot="1" x14ac:dyDescent="0.4">
      <c r="A1" s="49" t="s">
        <v>1818</v>
      </c>
      <c r="B1" s="50" t="s">
        <v>2753</v>
      </c>
      <c r="C1" s="50" t="s">
        <v>2754</v>
      </c>
      <c r="D1" s="50" t="s">
        <v>28</v>
      </c>
      <c r="E1" s="50" t="s">
        <v>0</v>
      </c>
      <c r="F1" s="51" t="s">
        <v>1810</v>
      </c>
      <c r="G1" s="52" t="s">
        <v>1</v>
      </c>
      <c r="H1" s="52" t="s">
        <v>2</v>
      </c>
      <c r="I1" s="50" t="s">
        <v>3</v>
      </c>
      <c r="J1" s="50" t="s">
        <v>648</v>
      </c>
      <c r="K1" s="51" t="s">
        <v>1920</v>
      </c>
      <c r="L1" s="51" t="s">
        <v>1919</v>
      </c>
      <c r="M1" s="51" t="s">
        <v>5</v>
      </c>
      <c r="N1" s="51" t="s">
        <v>1812</v>
      </c>
      <c r="O1" s="52" t="s">
        <v>36</v>
      </c>
      <c r="P1" s="52" t="s">
        <v>37</v>
      </c>
      <c r="Q1" s="53" t="s">
        <v>4</v>
      </c>
      <c r="R1" s="53" t="s">
        <v>647</v>
      </c>
      <c r="S1" s="54" t="s">
        <v>1151</v>
      </c>
      <c r="T1" s="54" t="s">
        <v>758</v>
      </c>
      <c r="U1" s="52" t="s">
        <v>2756</v>
      </c>
      <c r="V1" s="120" t="s">
        <v>3386</v>
      </c>
      <c r="W1" s="119" t="s">
        <v>3387</v>
      </c>
      <c r="X1" s="52" t="s">
        <v>2857</v>
      </c>
      <c r="Y1" s="52" t="s">
        <v>1811</v>
      </c>
      <c r="Z1" s="52" t="s">
        <v>2457</v>
      </c>
      <c r="AA1" s="50" t="s">
        <v>655</v>
      </c>
      <c r="AB1" s="51" t="s">
        <v>2456</v>
      </c>
      <c r="AC1" s="52" t="s">
        <v>1908</v>
      </c>
      <c r="AD1" s="52" t="s">
        <v>1909</v>
      </c>
      <c r="AE1" s="52" t="s">
        <v>2856</v>
      </c>
      <c r="AF1" s="55" t="s">
        <v>6</v>
      </c>
      <c r="AG1" s="56" t="s">
        <v>1912</v>
      </c>
      <c r="AH1" s="56" t="s">
        <v>31</v>
      </c>
      <c r="AI1" s="56" t="s">
        <v>1884</v>
      </c>
      <c r="AJ1" s="55" t="s">
        <v>32</v>
      </c>
      <c r="AK1" s="56" t="s">
        <v>33</v>
      </c>
      <c r="AL1" s="56" t="s">
        <v>34</v>
      </c>
      <c r="AM1" s="57" t="s">
        <v>3154</v>
      </c>
      <c r="AN1" s="58" t="s">
        <v>1093</v>
      </c>
      <c r="AO1" s="58" t="s">
        <v>1094</v>
      </c>
      <c r="AP1" s="58" t="s">
        <v>1906</v>
      </c>
      <c r="AQ1" s="58" t="s">
        <v>2853</v>
      </c>
      <c r="AR1" s="58" t="s">
        <v>2755</v>
      </c>
      <c r="AS1" s="58" t="s">
        <v>1097</v>
      </c>
      <c r="AT1" s="58" t="s">
        <v>1089</v>
      </c>
      <c r="AU1" s="58" t="s">
        <v>3156</v>
      </c>
      <c r="AV1" s="58" t="s">
        <v>1095</v>
      </c>
      <c r="AW1" s="58" t="s">
        <v>3157</v>
      </c>
      <c r="AX1" s="58" t="s">
        <v>3158</v>
      </c>
      <c r="AY1" s="58" t="s">
        <v>3159</v>
      </c>
      <c r="AZ1" s="58" t="s">
        <v>3160</v>
      </c>
      <c r="BA1" s="58" t="s">
        <v>3169</v>
      </c>
      <c r="BB1" s="58" t="s">
        <v>3168</v>
      </c>
      <c r="BC1" s="58" t="s">
        <v>1096</v>
      </c>
      <c r="BD1" s="58" t="s">
        <v>3161</v>
      </c>
      <c r="BE1" s="58" t="s">
        <v>3155</v>
      </c>
      <c r="BF1" s="58" t="s">
        <v>3162</v>
      </c>
      <c r="BG1" s="58" t="s">
        <v>1090</v>
      </c>
      <c r="BH1" s="58" t="s">
        <v>3163</v>
      </c>
      <c r="BI1" s="58" t="s">
        <v>1086</v>
      </c>
      <c r="BJ1" s="58" t="s">
        <v>1087</v>
      </c>
      <c r="BK1" s="58" t="s">
        <v>3164</v>
      </c>
      <c r="BL1" s="58" t="s">
        <v>1088</v>
      </c>
      <c r="BM1" s="58" t="s">
        <v>3165</v>
      </c>
      <c r="BN1" s="58" t="s">
        <v>3167</v>
      </c>
      <c r="BO1" s="58" t="s">
        <v>3166</v>
      </c>
      <c r="BP1" s="58" t="s">
        <v>1098</v>
      </c>
      <c r="BQ1" s="59" t="s">
        <v>1817</v>
      </c>
    </row>
    <row r="2" spans="1:70" s="100" customFormat="1" ht="32.4" customHeight="1" x14ac:dyDescent="0.3">
      <c r="A2" s="121" t="s">
        <v>3388</v>
      </c>
      <c r="B2" s="99" t="str">
        <f>VLOOKUP(E2,'Active-Bldg List ref'!$A:$E,4,FALSE)</f>
        <v>ADMIN/SUPPORT</v>
      </c>
      <c r="C2" s="99" t="str">
        <f>VLOOKUP(E2,'Active-Bldg List ref'!$A:$E,5,FALSE)</f>
        <v>MAIN</v>
      </c>
      <c r="D2" s="99">
        <f>VLOOKUP(E2,'Active-Bldg List ref'!$A:$B,2,FALSE)</f>
        <v>100182</v>
      </c>
      <c r="E2" s="99" t="str">
        <f>INDEX('Active-Bldg List ref'!$A:$A,MATCH(F2,'Active-Bldg List ref'!$C:$C,0))</f>
        <v>UHALL</v>
      </c>
      <c r="F2" s="84" t="s">
        <v>1742</v>
      </c>
      <c r="G2" s="93">
        <v>0</v>
      </c>
      <c r="H2" s="97" t="s">
        <v>2462</v>
      </c>
      <c r="I2" s="99" t="str">
        <f>INDEX('Keyword &amp; Type ref'!B:B,MATCH(K2,'Keyword &amp; Type ref'!D:D,0))</f>
        <v>AHU</v>
      </c>
      <c r="J2" s="91" t="str">
        <f>INDEX('Keyword &amp; Type ref'!F:F,MATCH(L2,'Keyword &amp; Type ref'!H:H,0))</f>
        <v>AHUHVLG</v>
      </c>
      <c r="K2" s="83" t="s">
        <v>775</v>
      </c>
      <c r="L2" s="83" t="s">
        <v>776</v>
      </c>
      <c r="M2" s="84" t="s">
        <v>600</v>
      </c>
      <c r="N2" s="95" t="s">
        <v>1145</v>
      </c>
      <c r="O2" s="92" t="s">
        <v>1917</v>
      </c>
      <c r="P2" s="92" t="s">
        <v>1911</v>
      </c>
      <c r="Q2" s="88">
        <f>INDEX('Keyword &amp; Type ref'!$F:$V,MATCH(J2,'Keyword &amp; Type ref'!$F:$F,0),MATCH(B2,'Keyword &amp; Type ref'!$1:$1,0))</f>
        <v>2</v>
      </c>
      <c r="R2" s="87" t="str">
        <f>VLOOKUP(J2,'Keyword &amp; Type ref'!$F:$L,7,FALSE)</f>
        <v>DIV08</v>
      </c>
      <c r="S2" s="86" t="str">
        <f>CONCATENATE(E2,":",VLOOKUP(J2,'Keyword &amp; Type ref'!F:H, 3,FALSE),":",$X2)</f>
        <v>UHALL:AIR HANDLER, HVAC &gt; 30K CFM:AHU-1</v>
      </c>
      <c r="T2" s="85">
        <f t="shared" ref="T2:T64" si="0">LEN(S2)</f>
        <v>39</v>
      </c>
      <c r="U2" s="89"/>
      <c r="V2" s="98" t="str">
        <f t="shared" ref="V2:V65" si="1">CONCATENATE(RIGHT(D2,LEN(D2)-3),J2,"-",W2)</f>
        <v>182AHUHVLG-001</v>
      </c>
      <c r="W2" s="96" t="s">
        <v>2462</v>
      </c>
      <c r="X2" s="92" t="s">
        <v>1910</v>
      </c>
      <c r="Y2" s="92"/>
      <c r="Z2" s="94"/>
      <c r="AA2" s="85" t="str">
        <f>INDEX('MFR_List ref'!$A:$A,MATCH($AB2,'MFR_List ref'!$B:$B,0))</f>
        <v>HAWS-P</v>
      </c>
      <c r="AB2" s="84" t="s">
        <v>311</v>
      </c>
      <c r="AC2" s="94" t="s">
        <v>1904</v>
      </c>
      <c r="AD2" s="90" t="s">
        <v>1905</v>
      </c>
      <c r="AE2" s="109" t="s">
        <v>2852</v>
      </c>
      <c r="AF2" s="107">
        <v>40918</v>
      </c>
      <c r="AG2" s="101" t="s">
        <v>3177</v>
      </c>
      <c r="AH2" s="89"/>
      <c r="AI2" s="89" t="s">
        <v>3177</v>
      </c>
      <c r="AJ2" s="107">
        <v>42014</v>
      </c>
      <c r="AK2" s="89"/>
      <c r="AL2" s="92" t="s">
        <v>3178</v>
      </c>
      <c r="AM2" s="105"/>
      <c r="AN2" s="92" t="s">
        <v>2858</v>
      </c>
      <c r="AO2" s="96"/>
      <c r="AP2" s="96"/>
      <c r="AQ2" s="96" t="s">
        <v>2854</v>
      </c>
      <c r="AR2" s="96"/>
      <c r="AS2" s="89"/>
      <c r="AT2" s="92" t="s">
        <v>1907</v>
      </c>
      <c r="AU2" s="89"/>
      <c r="AV2" s="96" t="s">
        <v>3171</v>
      </c>
      <c r="AW2" s="89"/>
      <c r="AX2" s="89"/>
      <c r="AY2" s="104" t="s">
        <v>3174</v>
      </c>
      <c r="AZ2" s="104" t="s">
        <v>3172</v>
      </c>
      <c r="BA2" s="89" t="s">
        <v>2897</v>
      </c>
      <c r="BB2" s="89" t="s">
        <v>2898</v>
      </c>
      <c r="BC2" s="104"/>
      <c r="BD2" s="89"/>
      <c r="BE2" s="89"/>
      <c r="BF2" s="89"/>
      <c r="BG2" s="89"/>
      <c r="BH2" s="104"/>
      <c r="BI2" s="104"/>
      <c r="BJ2" s="104"/>
      <c r="BK2" s="104" t="s">
        <v>3173</v>
      </c>
      <c r="BL2" s="104"/>
      <c r="BM2" s="104"/>
      <c r="BN2" s="104"/>
      <c r="BO2" s="89"/>
      <c r="BP2" s="92"/>
      <c r="BQ2" s="89"/>
      <c r="BR2" s="102"/>
    </row>
    <row r="3" spans="1:70" s="100" customFormat="1" ht="32.4" customHeight="1" x14ac:dyDescent="0.3">
      <c r="A3" s="121" t="s">
        <v>3388</v>
      </c>
      <c r="B3" s="99" t="str">
        <f>VLOOKUP(E3,'Active-Bldg List ref'!$A:$E,4,FALSE)</f>
        <v>ADMIN/SUPPORT</v>
      </c>
      <c r="C3" s="99" t="str">
        <f>VLOOKUP(E3,'Active-Bldg List ref'!$A:$E,5,FALSE)</f>
        <v>MAIN</v>
      </c>
      <c r="D3" s="99">
        <f>VLOOKUP(E3,'Active-Bldg List ref'!$A:$B,2,FALSE)</f>
        <v>100182</v>
      </c>
      <c r="E3" s="99" t="str">
        <f>INDEX('Active-Bldg List ref'!$A:$A,MATCH(F3,'Active-Bldg List ref'!$C:$C,0))</f>
        <v>UHALL</v>
      </c>
      <c r="F3" s="84" t="s">
        <v>1742</v>
      </c>
      <c r="G3" s="93">
        <v>0</v>
      </c>
      <c r="H3" s="97" t="s">
        <v>2462</v>
      </c>
      <c r="I3" s="99" t="str">
        <f>INDEX('Keyword &amp; Type ref'!B:B,MATCH(K3,'Keyword &amp; Type ref'!D:D,0))</f>
        <v>FAN</v>
      </c>
      <c r="J3" s="91" t="str">
        <f>INDEX('Keyword &amp; Type ref'!F:F,MATCH(L3,'Keyword &amp; Type ref'!H:H,0))</f>
        <v>FNSPBLT</v>
      </c>
      <c r="K3" s="83" t="s">
        <v>602</v>
      </c>
      <c r="L3" s="83" t="s">
        <v>913</v>
      </c>
      <c r="M3" s="84" t="s">
        <v>600</v>
      </c>
      <c r="N3" s="95" t="s">
        <v>1145</v>
      </c>
      <c r="O3" s="92" t="s">
        <v>1916</v>
      </c>
      <c r="P3" s="92" t="s">
        <v>1913</v>
      </c>
      <c r="Q3" s="88">
        <f>INDEX('Keyword &amp; Type ref'!$F:$V,MATCH(J3,'Keyword &amp; Type ref'!$F:$F,0),MATCH(B3,'Keyword &amp; Type ref'!$1:$1,0))</f>
        <v>3</v>
      </c>
      <c r="R3" s="87" t="str">
        <f>VLOOKUP(J3,'Keyword &amp; Type ref'!$F:$L,7,FALSE)</f>
        <v>DIV08</v>
      </c>
      <c r="S3" s="86" t="str">
        <f>CONCATENATE(E3,":",VLOOKUP(J3,'Keyword &amp; Type ref'!F:H, 3,FALSE),":",$X3)</f>
        <v>UHALL:FAN, SUPPLY, BELT:AHU-1-SF</v>
      </c>
      <c r="T3" s="85">
        <f t="shared" si="0"/>
        <v>32</v>
      </c>
      <c r="U3" s="89"/>
      <c r="V3" s="98" t="str">
        <f t="shared" si="1"/>
        <v>182FNSPBLT-</v>
      </c>
      <c r="W3" s="96"/>
      <c r="X3" s="92" t="s">
        <v>3176</v>
      </c>
      <c r="Y3" s="92" t="s">
        <v>2757</v>
      </c>
      <c r="Z3" s="94"/>
      <c r="AA3" s="85" t="str">
        <f>INDEX('MFR_List ref'!$A:$A,MATCH($AB3,'MFR_List ref'!$B:$B,0))</f>
        <v>GREENHECK</v>
      </c>
      <c r="AB3" s="84" t="s">
        <v>292</v>
      </c>
      <c r="AC3" s="96" t="s">
        <v>1914</v>
      </c>
      <c r="AD3" s="110" t="s">
        <v>1915</v>
      </c>
      <c r="AE3" s="108"/>
      <c r="AF3" s="107"/>
      <c r="AG3" s="101" t="s">
        <v>3177</v>
      </c>
      <c r="AH3" s="89"/>
      <c r="AI3" s="89" t="s">
        <v>3177</v>
      </c>
      <c r="AJ3" s="107"/>
      <c r="AK3" s="89"/>
      <c r="AL3" s="92" t="s">
        <v>3175</v>
      </c>
      <c r="AM3" s="105"/>
      <c r="AN3" s="106"/>
      <c r="AO3" s="96" t="s">
        <v>2859</v>
      </c>
      <c r="AP3" s="94" t="s">
        <v>3179</v>
      </c>
      <c r="AQ3" s="94"/>
      <c r="AR3" s="94" t="s">
        <v>2758</v>
      </c>
      <c r="AS3" s="89"/>
      <c r="AT3" s="89" t="s">
        <v>1918</v>
      </c>
      <c r="AU3" s="89"/>
      <c r="AV3" s="96" t="s">
        <v>3171</v>
      </c>
      <c r="AW3" s="89" t="s">
        <v>2855</v>
      </c>
      <c r="AX3" s="89" t="s">
        <v>3170</v>
      </c>
      <c r="AY3" s="104" t="s">
        <v>3174</v>
      </c>
      <c r="AZ3" s="104" t="s">
        <v>3172</v>
      </c>
      <c r="BA3" s="89"/>
      <c r="BB3" s="89"/>
      <c r="BC3" s="104"/>
      <c r="BD3" s="89"/>
      <c r="BE3" s="89"/>
      <c r="BF3" s="89"/>
      <c r="BG3" s="89"/>
      <c r="BH3" s="104"/>
      <c r="BI3" s="104"/>
      <c r="BJ3" s="104"/>
      <c r="BK3" s="104" t="s">
        <v>3173</v>
      </c>
      <c r="BL3" s="104"/>
      <c r="BM3" s="104"/>
      <c r="BN3" s="104"/>
      <c r="BO3" s="89"/>
      <c r="BP3" s="92"/>
      <c r="BQ3" s="89"/>
      <c r="BR3" s="102"/>
    </row>
    <row r="4" spans="1:70" s="47" customFormat="1" ht="34.799999999999997" customHeight="1" x14ac:dyDescent="0.3">
      <c r="A4" s="60"/>
      <c r="B4" s="61" t="e">
        <f>VLOOKUP(E4,'Active-Bldg List ref'!$A:$E,4,FALSE)</f>
        <v>#N/A</v>
      </c>
      <c r="C4" s="61" t="e">
        <f>VLOOKUP(E4,'Active-Bldg List ref'!$A:$E,5,FALSE)</f>
        <v>#N/A</v>
      </c>
      <c r="D4" s="61" t="e">
        <f>VLOOKUP(E4,'Active-Bldg List ref'!$A:$B,2,FALSE)</f>
        <v>#N/A</v>
      </c>
      <c r="E4" s="61" t="e">
        <f>INDEX('Active-Bldg List ref'!$A:$A,MATCH(F4,'Active-Bldg List ref'!$C:$C,0))</f>
        <v>#N/A</v>
      </c>
      <c r="F4" s="62"/>
      <c r="G4" s="63"/>
      <c r="H4" s="64"/>
      <c r="I4" s="61" t="e">
        <f>INDEX('Keyword &amp; Type ref'!B:B,MATCH(K4,'Keyword &amp; Type ref'!D:D,0))</f>
        <v>#N/A</v>
      </c>
      <c r="J4" s="66" t="e">
        <f>INDEX('Keyword &amp; Type ref'!F:F,MATCH(L4,'Keyword &amp; Type ref'!H:H,0))</f>
        <v>#N/A</v>
      </c>
      <c r="K4" s="65"/>
      <c r="L4" s="65"/>
      <c r="M4" s="62"/>
      <c r="N4" s="67"/>
      <c r="O4" s="68"/>
      <c r="P4" s="68"/>
      <c r="Q4" s="69" t="e">
        <f>INDEX('Keyword &amp; Type ref'!$F:$V,MATCH(J4,'Keyword &amp; Type ref'!$F:$F,0),MATCH(B4,'Keyword &amp; Type ref'!$1:$1,0))</f>
        <v>#N/A</v>
      </c>
      <c r="R4" s="70" t="e">
        <f>VLOOKUP(J4,'Keyword &amp; Type ref'!$F:$L,7,FALSE)</f>
        <v>#N/A</v>
      </c>
      <c r="S4" s="71" t="e">
        <f>CONCATENATE(E4,":",VLOOKUP(J4,'Keyword &amp; Type ref'!F:H, 3,FALSE),":",$X4)</f>
        <v>#N/A</v>
      </c>
      <c r="T4" s="72" t="e">
        <f t="shared" si="0"/>
        <v>#N/A</v>
      </c>
      <c r="U4" s="73"/>
      <c r="V4" s="74" t="e">
        <f t="shared" si="1"/>
        <v>#N/A</v>
      </c>
      <c r="W4" s="75"/>
      <c r="X4" s="68"/>
      <c r="Y4" s="68"/>
      <c r="Z4" s="76"/>
      <c r="AA4" s="77" t="e">
        <f>INDEX('MFR_List ref'!$A:$A,MATCH($AB4,'MFR_List ref'!$B:$B,0))</f>
        <v>#N/A</v>
      </c>
      <c r="AB4" s="62"/>
      <c r="AC4" s="78"/>
      <c r="AD4" s="79"/>
      <c r="AE4" s="80"/>
      <c r="AF4" s="60"/>
      <c r="AG4" s="73"/>
      <c r="AH4" s="73"/>
      <c r="AI4" s="73"/>
      <c r="AJ4" s="60"/>
      <c r="AK4" s="73"/>
      <c r="AL4" s="73"/>
      <c r="AM4" s="81"/>
      <c r="AN4" s="73"/>
      <c r="AO4" s="78"/>
      <c r="AP4" s="78"/>
      <c r="AQ4" s="78"/>
      <c r="AR4" s="78"/>
      <c r="AS4" s="73"/>
      <c r="AT4" s="73"/>
      <c r="AU4" s="73"/>
      <c r="AV4" s="78"/>
      <c r="AW4" s="73"/>
      <c r="AX4" s="73"/>
      <c r="AY4" s="82"/>
      <c r="AZ4" s="82"/>
      <c r="BA4" s="73"/>
      <c r="BB4" s="73"/>
      <c r="BC4" s="82"/>
      <c r="BD4" s="73"/>
      <c r="BE4" s="73"/>
      <c r="BF4" s="73"/>
      <c r="BG4" s="73"/>
      <c r="BH4" s="82"/>
      <c r="BI4" s="82"/>
      <c r="BJ4" s="82"/>
      <c r="BK4" s="82"/>
      <c r="BL4" s="82"/>
      <c r="BM4" s="82"/>
      <c r="BN4" s="82"/>
      <c r="BO4" s="73"/>
      <c r="BP4" s="68"/>
      <c r="BQ4" s="73"/>
      <c r="BR4" s="48"/>
    </row>
    <row r="5" spans="1:70" s="47" customFormat="1" ht="34.799999999999997" customHeight="1" x14ac:dyDescent="0.3">
      <c r="A5" s="60"/>
      <c r="B5" s="61" t="e">
        <f>VLOOKUP(E5,'Active-Bldg List ref'!$A:$E,4,FALSE)</f>
        <v>#N/A</v>
      </c>
      <c r="C5" s="61" t="e">
        <f>VLOOKUP(E5,'Active-Bldg List ref'!$A:$E,5,FALSE)</f>
        <v>#N/A</v>
      </c>
      <c r="D5" s="61" t="e">
        <f>VLOOKUP(E5,'Active-Bldg List ref'!$A:$B,2,FALSE)</f>
        <v>#N/A</v>
      </c>
      <c r="E5" s="61" t="e">
        <f>INDEX('Active-Bldg List ref'!$A:$A,MATCH(F5,'Active-Bldg List ref'!$C:$C,0))</f>
        <v>#N/A</v>
      </c>
      <c r="F5" s="62"/>
      <c r="G5" s="63"/>
      <c r="H5" s="64"/>
      <c r="I5" s="61" t="e">
        <f>INDEX('Keyword &amp; Type ref'!B:B,MATCH(K5,'Keyword &amp; Type ref'!D:D,0))</f>
        <v>#N/A</v>
      </c>
      <c r="J5" s="66" t="e">
        <f>INDEX('Keyword &amp; Type ref'!F:F,MATCH(L5,'Keyword &amp; Type ref'!H:H,0))</f>
        <v>#N/A</v>
      </c>
      <c r="K5" s="65"/>
      <c r="L5" s="65"/>
      <c r="M5" s="62"/>
      <c r="N5" s="67"/>
      <c r="O5" s="68"/>
      <c r="P5" s="68"/>
      <c r="Q5" s="69" t="e">
        <f>INDEX('Keyword &amp; Type ref'!$F:$V,MATCH(J5,'Keyword &amp; Type ref'!$F:$F,0),MATCH(B5,'Keyword &amp; Type ref'!$1:$1,0))</f>
        <v>#N/A</v>
      </c>
      <c r="R5" s="70" t="e">
        <f>VLOOKUP(J5,'Keyword &amp; Type ref'!$F:$L,7,FALSE)</f>
        <v>#N/A</v>
      </c>
      <c r="S5" s="71" t="e">
        <f>CONCATENATE(E5,":",VLOOKUP(J5,'Keyword &amp; Type ref'!F:H, 3,FALSE),":",$X5)</f>
        <v>#N/A</v>
      </c>
      <c r="T5" s="72" t="e">
        <f t="shared" si="0"/>
        <v>#N/A</v>
      </c>
      <c r="U5" s="73"/>
      <c r="V5" s="74" t="e">
        <f t="shared" si="1"/>
        <v>#N/A</v>
      </c>
      <c r="W5" s="75"/>
      <c r="X5" s="68"/>
      <c r="Y5" s="68"/>
      <c r="Z5" s="76"/>
      <c r="AA5" s="77" t="e">
        <f>INDEX('MFR_List ref'!$A:$A,MATCH($AB5,'MFR_List ref'!$B:$B,0))</f>
        <v>#N/A</v>
      </c>
      <c r="AB5" s="62"/>
      <c r="AC5" s="78"/>
      <c r="AD5" s="79"/>
      <c r="AE5" s="80"/>
      <c r="AF5" s="60"/>
      <c r="AG5" s="73"/>
      <c r="AH5" s="73"/>
      <c r="AI5" s="73"/>
      <c r="AJ5" s="60"/>
      <c r="AK5" s="73"/>
      <c r="AL5" s="73"/>
      <c r="AM5" s="81"/>
      <c r="AN5" s="73"/>
      <c r="AO5" s="78"/>
      <c r="AP5" s="78"/>
      <c r="AQ5" s="78"/>
      <c r="AR5" s="78"/>
      <c r="AS5" s="73"/>
      <c r="AT5" s="73"/>
      <c r="AU5" s="73"/>
      <c r="AV5" s="78"/>
      <c r="AW5" s="73"/>
      <c r="AX5" s="73"/>
      <c r="AY5" s="82"/>
      <c r="AZ5" s="82"/>
      <c r="BA5" s="73"/>
      <c r="BB5" s="73"/>
      <c r="BC5" s="82"/>
      <c r="BD5" s="73"/>
      <c r="BE5" s="73"/>
      <c r="BF5" s="73"/>
      <c r="BG5" s="73"/>
      <c r="BH5" s="82"/>
      <c r="BI5" s="82"/>
      <c r="BJ5" s="82"/>
      <c r="BK5" s="82"/>
      <c r="BL5" s="82"/>
      <c r="BM5" s="82"/>
      <c r="BN5" s="82"/>
      <c r="BO5" s="73"/>
      <c r="BP5" s="68"/>
      <c r="BQ5" s="73"/>
      <c r="BR5" s="48"/>
    </row>
    <row r="6" spans="1:70" s="47" customFormat="1" ht="34.799999999999997" customHeight="1" x14ac:dyDescent="0.3">
      <c r="A6" s="60"/>
      <c r="B6" s="61" t="e">
        <f>VLOOKUP(E6,'Active-Bldg List ref'!$A:$E,4,FALSE)</f>
        <v>#N/A</v>
      </c>
      <c r="C6" s="61" t="e">
        <f>VLOOKUP(E6,'Active-Bldg List ref'!$A:$E,5,FALSE)</f>
        <v>#N/A</v>
      </c>
      <c r="D6" s="61" t="e">
        <f>VLOOKUP(E6,'Active-Bldg List ref'!$A:$B,2,FALSE)</f>
        <v>#N/A</v>
      </c>
      <c r="E6" s="61" t="e">
        <f>INDEX('Active-Bldg List ref'!$A:$A,MATCH(F6,'Active-Bldg List ref'!$C:$C,0))</f>
        <v>#N/A</v>
      </c>
      <c r="F6" s="62"/>
      <c r="G6" s="63"/>
      <c r="H6" s="64"/>
      <c r="I6" s="61" t="e">
        <f>INDEX('Keyword &amp; Type ref'!B:B,MATCH(K6,'Keyword &amp; Type ref'!D:D,0))</f>
        <v>#N/A</v>
      </c>
      <c r="J6" s="66" t="e">
        <f>INDEX('Keyword &amp; Type ref'!F:F,MATCH(L6,'Keyword &amp; Type ref'!H:H,0))</f>
        <v>#N/A</v>
      </c>
      <c r="K6" s="65"/>
      <c r="L6" s="65"/>
      <c r="M6" s="62"/>
      <c r="N6" s="67"/>
      <c r="O6" s="68"/>
      <c r="P6" s="68"/>
      <c r="Q6" s="69" t="e">
        <f>INDEX('Keyword &amp; Type ref'!$F:$V,MATCH(J6,'Keyword &amp; Type ref'!$F:$F,0),MATCH(B6,'Keyword &amp; Type ref'!$1:$1,0))</f>
        <v>#N/A</v>
      </c>
      <c r="R6" s="70" t="e">
        <f>VLOOKUP(J6,'Keyword &amp; Type ref'!$F:$L,7,FALSE)</f>
        <v>#N/A</v>
      </c>
      <c r="S6" s="71" t="e">
        <f>CONCATENATE(E6,":",VLOOKUP(J6,'Keyword &amp; Type ref'!F:H, 3,FALSE),":",$X6)</f>
        <v>#N/A</v>
      </c>
      <c r="T6" s="72" t="e">
        <f t="shared" si="0"/>
        <v>#N/A</v>
      </c>
      <c r="U6" s="73"/>
      <c r="V6" s="74" t="e">
        <f t="shared" si="1"/>
        <v>#N/A</v>
      </c>
      <c r="W6" s="75"/>
      <c r="X6" s="68"/>
      <c r="Y6" s="68"/>
      <c r="Z6" s="76"/>
      <c r="AA6" s="77" t="e">
        <f>INDEX('MFR_List ref'!$A:$A,MATCH($AB6,'MFR_List ref'!$B:$B,0))</f>
        <v>#N/A</v>
      </c>
      <c r="AB6" s="62"/>
      <c r="AC6" s="78"/>
      <c r="AD6" s="79"/>
      <c r="AE6" s="80"/>
      <c r="AF6" s="60"/>
      <c r="AG6" s="73"/>
      <c r="AH6" s="73"/>
      <c r="AI6" s="73"/>
      <c r="AJ6" s="60"/>
      <c r="AK6" s="73"/>
      <c r="AL6" s="73"/>
      <c r="AM6" s="81"/>
      <c r="AN6" s="73"/>
      <c r="AO6" s="78"/>
      <c r="AP6" s="78"/>
      <c r="AQ6" s="78"/>
      <c r="AR6" s="78"/>
      <c r="AS6" s="73"/>
      <c r="AT6" s="73"/>
      <c r="AU6" s="73"/>
      <c r="AV6" s="78"/>
      <c r="AW6" s="73"/>
      <c r="AX6" s="73"/>
      <c r="AY6" s="82"/>
      <c r="AZ6" s="82"/>
      <c r="BA6" s="73"/>
      <c r="BB6" s="73"/>
      <c r="BC6" s="82"/>
      <c r="BD6" s="73"/>
      <c r="BE6" s="73"/>
      <c r="BF6" s="73"/>
      <c r="BG6" s="73"/>
      <c r="BH6" s="82"/>
      <c r="BI6" s="82"/>
      <c r="BJ6" s="82"/>
      <c r="BK6" s="82"/>
      <c r="BL6" s="82"/>
      <c r="BM6" s="82"/>
      <c r="BN6" s="82"/>
      <c r="BO6" s="73"/>
      <c r="BP6" s="68"/>
      <c r="BQ6" s="73"/>
      <c r="BR6" s="48"/>
    </row>
    <row r="7" spans="1:70" s="47" customFormat="1" ht="34.799999999999997" customHeight="1" x14ac:dyDescent="0.3">
      <c r="A7" s="60"/>
      <c r="B7" s="61" t="e">
        <f>VLOOKUP(E7,'Active-Bldg List ref'!$A:$E,4,FALSE)</f>
        <v>#N/A</v>
      </c>
      <c r="C7" s="61" t="e">
        <f>VLOOKUP(E7,'Active-Bldg List ref'!$A:$E,5,FALSE)</f>
        <v>#N/A</v>
      </c>
      <c r="D7" s="61" t="e">
        <f>VLOOKUP(E7,'Active-Bldg List ref'!$A:$B,2,FALSE)</f>
        <v>#N/A</v>
      </c>
      <c r="E7" s="61" t="e">
        <f>INDEX('Active-Bldg List ref'!$A:$A,MATCH(F7,'Active-Bldg List ref'!$C:$C,0))</f>
        <v>#N/A</v>
      </c>
      <c r="F7" s="62"/>
      <c r="G7" s="63"/>
      <c r="H7" s="64"/>
      <c r="I7" s="61" t="e">
        <f>INDEX('Keyword &amp; Type ref'!B:B,MATCH(K7,'Keyword &amp; Type ref'!D:D,0))</f>
        <v>#N/A</v>
      </c>
      <c r="J7" s="66" t="e">
        <f>INDEX('Keyword &amp; Type ref'!F:F,MATCH(L7,'Keyword &amp; Type ref'!H:H,0))</f>
        <v>#N/A</v>
      </c>
      <c r="K7" s="65"/>
      <c r="L7" s="65"/>
      <c r="M7" s="62"/>
      <c r="N7" s="67"/>
      <c r="O7" s="68"/>
      <c r="P7" s="68"/>
      <c r="Q7" s="69" t="e">
        <f>INDEX('Keyword &amp; Type ref'!$F:$V,MATCH(J7,'Keyword &amp; Type ref'!$F:$F,0),MATCH(B7,'Keyword &amp; Type ref'!$1:$1,0))</f>
        <v>#N/A</v>
      </c>
      <c r="R7" s="70" t="e">
        <f>VLOOKUP(J7,'Keyword &amp; Type ref'!$F:$L,7,FALSE)</f>
        <v>#N/A</v>
      </c>
      <c r="S7" s="71" t="e">
        <f>CONCATENATE(E7,":",VLOOKUP(J7,'Keyword &amp; Type ref'!F:H, 3,FALSE),":",$X7)</f>
        <v>#N/A</v>
      </c>
      <c r="T7" s="72" t="e">
        <f t="shared" si="0"/>
        <v>#N/A</v>
      </c>
      <c r="U7" s="73"/>
      <c r="V7" s="74" t="e">
        <f t="shared" si="1"/>
        <v>#N/A</v>
      </c>
      <c r="W7" s="75"/>
      <c r="X7" s="68"/>
      <c r="Y7" s="68"/>
      <c r="Z7" s="76"/>
      <c r="AA7" s="77" t="e">
        <f>INDEX('MFR_List ref'!$A:$A,MATCH($AB7,'MFR_List ref'!$B:$B,0))</f>
        <v>#N/A</v>
      </c>
      <c r="AB7" s="62"/>
      <c r="AC7" s="78"/>
      <c r="AD7" s="79"/>
      <c r="AE7" s="80"/>
      <c r="AF7" s="60"/>
      <c r="AG7" s="73"/>
      <c r="AH7" s="73"/>
      <c r="AI7" s="73"/>
      <c r="AJ7" s="60"/>
      <c r="AK7" s="73"/>
      <c r="AL7" s="73"/>
      <c r="AM7" s="81"/>
      <c r="AN7" s="73"/>
      <c r="AO7" s="78"/>
      <c r="AP7" s="78"/>
      <c r="AQ7" s="78"/>
      <c r="AR7" s="78"/>
      <c r="AS7" s="73"/>
      <c r="AT7" s="73"/>
      <c r="AU7" s="73"/>
      <c r="AV7" s="78"/>
      <c r="AW7" s="73"/>
      <c r="AX7" s="73"/>
      <c r="AY7" s="82"/>
      <c r="AZ7" s="82"/>
      <c r="BA7" s="73"/>
      <c r="BB7" s="73"/>
      <c r="BC7" s="82"/>
      <c r="BD7" s="73"/>
      <c r="BE7" s="73"/>
      <c r="BF7" s="73"/>
      <c r="BG7" s="73"/>
      <c r="BH7" s="82"/>
      <c r="BI7" s="82"/>
      <c r="BJ7" s="82"/>
      <c r="BK7" s="82"/>
      <c r="BL7" s="82"/>
      <c r="BM7" s="82"/>
      <c r="BN7" s="82"/>
      <c r="BO7" s="73"/>
      <c r="BP7" s="68"/>
      <c r="BQ7" s="73"/>
      <c r="BR7" s="48"/>
    </row>
    <row r="8" spans="1:70" s="47" customFormat="1" ht="34.799999999999997" customHeight="1" x14ac:dyDescent="0.3">
      <c r="A8" s="60"/>
      <c r="B8" s="61" t="e">
        <f>VLOOKUP(E8,'Active-Bldg List ref'!$A:$E,4,FALSE)</f>
        <v>#N/A</v>
      </c>
      <c r="C8" s="61" t="e">
        <f>VLOOKUP(E8,'Active-Bldg List ref'!$A:$E,5,FALSE)</f>
        <v>#N/A</v>
      </c>
      <c r="D8" s="61" t="e">
        <f>VLOOKUP(E8,'Active-Bldg List ref'!$A:$B,2,FALSE)</f>
        <v>#N/A</v>
      </c>
      <c r="E8" s="61" t="e">
        <f>INDEX('Active-Bldg List ref'!$A:$A,MATCH(F8,'Active-Bldg List ref'!$C:$C,0))</f>
        <v>#N/A</v>
      </c>
      <c r="F8" s="62"/>
      <c r="G8" s="63"/>
      <c r="H8" s="64"/>
      <c r="I8" s="61" t="e">
        <f>INDEX('Keyword &amp; Type ref'!B:B,MATCH(K8,'Keyword &amp; Type ref'!D:D,0))</f>
        <v>#N/A</v>
      </c>
      <c r="J8" s="66" t="e">
        <f>INDEX('Keyword &amp; Type ref'!F:F,MATCH(L8,'Keyword &amp; Type ref'!H:H,0))</f>
        <v>#N/A</v>
      </c>
      <c r="K8" s="65"/>
      <c r="L8" s="65"/>
      <c r="M8" s="62"/>
      <c r="N8" s="67"/>
      <c r="O8" s="68"/>
      <c r="P8" s="68"/>
      <c r="Q8" s="69" t="e">
        <f>INDEX('Keyword &amp; Type ref'!$F:$V,MATCH(J8,'Keyword &amp; Type ref'!$F:$F,0),MATCH(B8,'Keyword &amp; Type ref'!$1:$1,0))</f>
        <v>#N/A</v>
      </c>
      <c r="R8" s="70" t="e">
        <f>VLOOKUP(J8,'Keyword &amp; Type ref'!$F:$L,7,FALSE)</f>
        <v>#N/A</v>
      </c>
      <c r="S8" s="71" t="e">
        <f>CONCATENATE(E8,":",VLOOKUP(J8,'Keyword &amp; Type ref'!F:H, 3,FALSE),":",$X8)</f>
        <v>#N/A</v>
      </c>
      <c r="T8" s="72" t="e">
        <f t="shared" si="0"/>
        <v>#N/A</v>
      </c>
      <c r="U8" s="73"/>
      <c r="V8" s="74" t="e">
        <f t="shared" si="1"/>
        <v>#N/A</v>
      </c>
      <c r="W8" s="75"/>
      <c r="X8" s="68"/>
      <c r="Y8" s="68"/>
      <c r="Z8" s="76"/>
      <c r="AA8" s="77" t="e">
        <f>INDEX('MFR_List ref'!$A:$A,MATCH($AB8,'MFR_List ref'!$B:$B,0))</f>
        <v>#N/A</v>
      </c>
      <c r="AB8" s="62"/>
      <c r="AC8" s="78"/>
      <c r="AD8" s="79"/>
      <c r="AE8" s="80"/>
      <c r="AF8" s="60"/>
      <c r="AG8" s="73"/>
      <c r="AH8" s="73"/>
      <c r="AI8" s="73"/>
      <c r="AJ8" s="60"/>
      <c r="AK8" s="73"/>
      <c r="AL8" s="73"/>
      <c r="AM8" s="81"/>
      <c r="AN8" s="73"/>
      <c r="AO8" s="78"/>
      <c r="AP8" s="78"/>
      <c r="AQ8" s="78"/>
      <c r="AR8" s="78"/>
      <c r="AS8" s="73"/>
      <c r="AT8" s="73"/>
      <c r="AU8" s="73"/>
      <c r="AV8" s="78"/>
      <c r="AW8" s="73"/>
      <c r="AX8" s="73"/>
      <c r="AY8" s="82"/>
      <c r="AZ8" s="82"/>
      <c r="BA8" s="73"/>
      <c r="BB8" s="73"/>
      <c r="BC8" s="82"/>
      <c r="BD8" s="73"/>
      <c r="BE8" s="73"/>
      <c r="BF8" s="73"/>
      <c r="BG8" s="73"/>
      <c r="BH8" s="82"/>
      <c r="BI8" s="82"/>
      <c r="BJ8" s="82"/>
      <c r="BK8" s="82"/>
      <c r="BL8" s="82"/>
      <c r="BM8" s="82"/>
      <c r="BN8" s="82"/>
      <c r="BO8" s="73"/>
      <c r="BP8" s="68"/>
      <c r="BQ8" s="73"/>
      <c r="BR8" s="48"/>
    </row>
    <row r="9" spans="1:70" s="47" customFormat="1" ht="34.799999999999997" customHeight="1" x14ac:dyDescent="0.3">
      <c r="A9" s="60"/>
      <c r="B9" s="61" t="e">
        <f>VLOOKUP(E9,'Active-Bldg List ref'!$A:$E,4,FALSE)</f>
        <v>#N/A</v>
      </c>
      <c r="C9" s="61" t="e">
        <f>VLOOKUP(E9,'Active-Bldg List ref'!$A:$E,5,FALSE)</f>
        <v>#N/A</v>
      </c>
      <c r="D9" s="61" t="e">
        <f>VLOOKUP(E9,'Active-Bldg List ref'!$A:$B,2,FALSE)</f>
        <v>#N/A</v>
      </c>
      <c r="E9" s="61" t="e">
        <f>INDEX('Active-Bldg List ref'!$A:$A,MATCH(F9,'Active-Bldg List ref'!$C:$C,0))</f>
        <v>#N/A</v>
      </c>
      <c r="F9" s="62"/>
      <c r="G9" s="63"/>
      <c r="H9" s="64"/>
      <c r="I9" s="61" t="e">
        <f>INDEX('Keyword &amp; Type ref'!B:B,MATCH(K9,'Keyword &amp; Type ref'!D:D,0))</f>
        <v>#N/A</v>
      </c>
      <c r="J9" s="66" t="e">
        <f>INDEX('Keyword &amp; Type ref'!F:F,MATCH(L9,'Keyword &amp; Type ref'!H:H,0))</f>
        <v>#N/A</v>
      </c>
      <c r="K9" s="65"/>
      <c r="L9" s="65"/>
      <c r="M9" s="62"/>
      <c r="N9" s="67"/>
      <c r="O9" s="68"/>
      <c r="P9" s="68"/>
      <c r="Q9" s="69" t="e">
        <f>INDEX('Keyword &amp; Type ref'!$F:$V,MATCH(J9,'Keyword &amp; Type ref'!$F:$F,0),MATCH(B9,'Keyword &amp; Type ref'!$1:$1,0))</f>
        <v>#N/A</v>
      </c>
      <c r="R9" s="70" t="e">
        <f>VLOOKUP(J9,'Keyword &amp; Type ref'!$F:$L,7,FALSE)</f>
        <v>#N/A</v>
      </c>
      <c r="S9" s="71" t="e">
        <f>CONCATENATE(E9,":",VLOOKUP(J9,'Keyword &amp; Type ref'!F:H, 3,FALSE),":",$X9)</f>
        <v>#N/A</v>
      </c>
      <c r="T9" s="72" t="e">
        <f t="shared" si="0"/>
        <v>#N/A</v>
      </c>
      <c r="U9" s="73"/>
      <c r="V9" s="74" t="e">
        <f t="shared" si="1"/>
        <v>#N/A</v>
      </c>
      <c r="W9" s="75"/>
      <c r="X9" s="68"/>
      <c r="Y9" s="68"/>
      <c r="Z9" s="76"/>
      <c r="AA9" s="77" t="e">
        <f>INDEX('MFR_List ref'!$A:$A,MATCH($AB9,'MFR_List ref'!$B:$B,0))</f>
        <v>#N/A</v>
      </c>
      <c r="AB9" s="62"/>
      <c r="AC9" s="78"/>
      <c r="AD9" s="79"/>
      <c r="AE9" s="80"/>
      <c r="AF9" s="60"/>
      <c r="AG9" s="73"/>
      <c r="AH9" s="73"/>
      <c r="AI9" s="73"/>
      <c r="AJ9" s="60"/>
      <c r="AK9" s="73"/>
      <c r="AL9" s="73"/>
      <c r="AM9" s="81"/>
      <c r="AN9" s="73"/>
      <c r="AO9" s="78"/>
      <c r="AP9" s="78"/>
      <c r="AQ9" s="78"/>
      <c r="AR9" s="78"/>
      <c r="AS9" s="73"/>
      <c r="AT9" s="73"/>
      <c r="AU9" s="73"/>
      <c r="AV9" s="78"/>
      <c r="AW9" s="73"/>
      <c r="AX9" s="73"/>
      <c r="AY9" s="82"/>
      <c r="AZ9" s="82"/>
      <c r="BA9" s="73"/>
      <c r="BB9" s="73"/>
      <c r="BC9" s="82"/>
      <c r="BD9" s="73"/>
      <c r="BE9" s="73"/>
      <c r="BF9" s="73"/>
      <c r="BG9" s="73"/>
      <c r="BH9" s="82"/>
      <c r="BI9" s="82"/>
      <c r="BJ9" s="82"/>
      <c r="BK9" s="82"/>
      <c r="BL9" s="82"/>
      <c r="BM9" s="82"/>
      <c r="BN9" s="82"/>
      <c r="BO9" s="73"/>
      <c r="BP9" s="68"/>
      <c r="BQ9" s="73"/>
      <c r="BR9" s="48"/>
    </row>
    <row r="10" spans="1:70" s="47" customFormat="1" ht="34.799999999999997" customHeight="1" x14ac:dyDescent="0.3">
      <c r="A10" s="60"/>
      <c r="B10" s="61" t="e">
        <f>VLOOKUP(E10,'Active-Bldg List ref'!$A:$E,4,FALSE)</f>
        <v>#N/A</v>
      </c>
      <c r="C10" s="61" t="e">
        <f>VLOOKUP(E10,'Active-Bldg List ref'!$A:$E,5,FALSE)</f>
        <v>#N/A</v>
      </c>
      <c r="D10" s="61" t="e">
        <f>VLOOKUP(E10,'Active-Bldg List ref'!$A:$B,2,FALSE)</f>
        <v>#N/A</v>
      </c>
      <c r="E10" s="61" t="e">
        <f>INDEX('Active-Bldg List ref'!$A:$A,MATCH(F10,'Active-Bldg List ref'!$C:$C,0))</f>
        <v>#N/A</v>
      </c>
      <c r="F10" s="62"/>
      <c r="G10" s="63"/>
      <c r="H10" s="64"/>
      <c r="I10" s="61" t="e">
        <f>INDEX('Keyword &amp; Type ref'!B:B,MATCH(K10,'Keyword &amp; Type ref'!D:D,0))</f>
        <v>#N/A</v>
      </c>
      <c r="J10" s="66" t="e">
        <f>INDEX('Keyword &amp; Type ref'!F:F,MATCH(L10,'Keyword &amp; Type ref'!H:H,0))</f>
        <v>#N/A</v>
      </c>
      <c r="K10" s="65"/>
      <c r="L10" s="65"/>
      <c r="M10" s="62"/>
      <c r="N10" s="67"/>
      <c r="O10" s="68"/>
      <c r="P10" s="68"/>
      <c r="Q10" s="69" t="e">
        <f>INDEX('Keyword &amp; Type ref'!$F:$V,MATCH(J10,'Keyword &amp; Type ref'!$F:$F,0),MATCH(B10,'Keyword &amp; Type ref'!$1:$1,0))</f>
        <v>#N/A</v>
      </c>
      <c r="R10" s="70" t="e">
        <f>VLOOKUP(J10,'Keyword &amp; Type ref'!$F:$L,7,FALSE)</f>
        <v>#N/A</v>
      </c>
      <c r="S10" s="71" t="e">
        <f>CONCATENATE(E10,":",VLOOKUP(J10,'Keyword &amp; Type ref'!F:H, 3,FALSE),":",$X10)</f>
        <v>#N/A</v>
      </c>
      <c r="T10" s="72" t="e">
        <f t="shared" si="0"/>
        <v>#N/A</v>
      </c>
      <c r="U10" s="73"/>
      <c r="V10" s="74" t="e">
        <f t="shared" si="1"/>
        <v>#N/A</v>
      </c>
      <c r="W10" s="75"/>
      <c r="X10" s="68"/>
      <c r="Y10" s="68"/>
      <c r="Z10" s="76"/>
      <c r="AA10" s="77" t="e">
        <f>INDEX('MFR_List ref'!$A:$A,MATCH($AB10,'MFR_List ref'!$B:$B,0))</f>
        <v>#N/A</v>
      </c>
      <c r="AB10" s="62"/>
      <c r="AC10" s="78"/>
      <c r="AD10" s="79"/>
      <c r="AE10" s="80"/>
      <c r="AF10" s="60"/>
      <c r="AG10" s="73"/>
      <c r="AH10" s="73"/>
      <c r="AI10" s="73"/>
      <c r="AJ10" s="60"/>
      <c r="AK10" s="73"/>
      <c r="AL10" s="73"/>
      <c r="AM10" s="81"/>
      <c r="AN10" s="73"/>
      <c r="AO10" s="78"/>
      <c r="AP10" s="78"/>
      <c r="AQ10" s="78"/>
      <c r="AR10" s="78"/>
      <c r="AS10" s="73"/>
      <c r="AT10" s="73"/>
      <c r="AU10" s="73"/>
      <c r="AV10" s="78"/>
      <c r="AW10" s="73"/>
      <c r="AX10" s="73"/>
      <c r="AY10" s="82"/>
      <c r="AZ10" s="82"/>
      <c r="BA10" s="73"/>
      <c r="BB10" s="73"/>
      <c r="BC10" s="82"/>
      <c r="BD10" s="73"/>
      <c r="BE10" s="73"/>
      <c r="BF10" s="73"/>
      <c r="BG10" s="73"/>
      <c r="BH10" s="82"/>
      <c r="BI10" s="82"/>
      <c r="BJ10" s="82"/>
      <c r="BK10" s="82"/>
      <c r="BL10" s="82"/>
      <c r="BM10" s="82"/>
      <c r="BN10" s="82"/>
      <c r="BO10" s="73"/>
      <c r="BP10" s="68"/>
      <c r="BQ10" s="73"/>
      <c r="BR10" s="48"/>
    </row>
    <row r="11" spans="1:70" s="47" customFormat="1" ht="34.799999999999997" customHeight="1" x14ac:dyDescent="0.3">
      <c r="A11" s="60"/>
      <c r="B11" s="61" t="e">
        <f>VLOOKUP(E11,'Active-Bldg List ref'!$A:$E,4,FALSE)</f>
        <v>#N/A</v>
      </c>
      <c r="C11" s="61" t="e">
        <f>VLOOKUP(E11,'Active-Bldg List ref'!$A:$E,5,FALSE)</f>
        <v>#N/A</v>
      </c>
      <c r="D11" s="61" t="e">
        <f>VLOOKUP(E11,'Active-Bldg List ref'!$A:$B,2,FALSE)</f>
        <v>#N/A</v>
      </c>
      <c r="E11" s="61" t="e">
        <f>INDEX('Active-Bldg List ref'!$A:$A,MATCH(F11,'Active-Bldg List ref'!$C:$C,0))</f>
        <v>#N/A</v>
      </c>
      <c r="F11" s="62"/>
      <c r="G11" s="63"/>
      <c r="H11" s="64"/>
      <c r="I11" s="61" t="e">
        <f>INDEX('Keyword &amp; Type ref'!B:B,MATCH(K11,'Keyword &amp; Type ref'!D:D,0))</f>
        <v>#N/A</v>
      </c>
      <c r="J11" s="66" t="e">
        <f>INDEX('Keyword &amp; Type ref'!F:F,MATCH(L11,'Keyword &amp; Type ref'!H:H,0))</f>
        <v>#N/A</v>
      </c>
      <c r="K11" s="65"/>
      <c r="L11" s="65"/>
      <c r="M11" s="62"/>
      <c r="N11" s="67"/>
      <c r="O11" s="68"/>
      <c r="P11" s="68"/>
      <c r="Q11" s="69" t="e">
        <f>INDEX('Keyword &amp; Type ref'!$F:$V,MATCH(J11,'Keyword &amp; Type ref'!$F:$F,0),MATCH(B11,'Keyword &amp; Type ref'!$1:$1,0))</f>
        <v>#N/A</v>
      </c>
      <c r="R11" s="70" t="e">
        <f>VLOOKUP(J11,'Keyword &amp; Type ref'!$F:$L,7,FALSE)</f>
        <v>#N/A</v>
      </c>
      <c r="S11" s="71" t="e">
        <f>CONCATENATE(E11,":",VLOOKUP(J11,'Keyword &amp; Type ref'!F:H, 3,FALSE),":",$X11)</f>
        <v>#N/A</v>
      </c>
      <c r="T11" s="72" t="e">
        <f t="shared" si="0"/>
        <v>#N/A</v>
      </c>
      <c r="U11" s="73"/>
      <c r="V11" s="74" t="e">
        <f t="shared" si="1"/>
        <v>#N/A</v>
      </c>
      <c r="W11" s="75"/>
      <c r="X11" s="68"/>
      <c r="Y11" s="68"/>
      <c r="Z11" s="76"/>
      <c r="AA11" s="77" t="e">
        <f>INDEX('MFR_List ref'!$A:$A,MATCH($AB11,'MFR_List ref'!$B:$B,0))</f>
        <v>#N/A</v>
      </c>
      <c r="AB11" s="62"/>
      <c r="AC11" s="78"/>
      <c r="AD11" s="79"/>
      <c r="AE11" s="80"/>
      <c r="AF11" s="60"/>
      <c r="AG11" s="73"/>
      <c r="AH11" s="73"/>
      <c r="AI11" s="73"/>
      <c r="AJ11" s="60"/>
      <c r="AK11" s="73"/>
      <c r="AL11" s="73"/>
      <c r="AM11" s="81"/>
      <c r="AN11" s="73"/>
      <c r="AO11" s="78"/>
      <c r="AP11" s="78"/>
      <c r="AQ11" s="78"/>
      <c r="AR11" s="78"/>
      <c r="AS11" s="73"/>
      <c r="AT11" s="73"/>
      <c r="AU11" s="73"/>
      <c r="AV11" s="78"/>
      <c r="AW11" s="73"/>
      <c r="AX11" s="73"/>
      <c r="AY11" s="82"/>
      <c r="AZ11" s="82"/>
      <c r="BA11" s="73"/>
      <c r="BB11" s="73"/>
      <c r="BC11" s="82"/>
      <c r="BD11" s="73"/>
      <c r="BE11" s="73"/>
      <c r="BF11" s="73"/>
      <c r="BG11" s="73"/>
      <c r="BH11" s="82"/>
      <c r="BI11" s="82"/>
      <c r="BJ11" s="82"/>
      <c r="BK11" s="82"/>
      <c r="BL11" s="82"/>
      <c r="BM11" s="82"/>
      <c r="BN11" s="82"/>
      <c r="BO11" s="73"/>
      <c r="BP11" s="68"/>
      <c r="BQ11" s="73"/>
      <c r="BR11" s="48"/>
    </row>
    <row r="12" spans="1:70" s="47" customFormat="1" ht="34.799999999999997" customHeight="1" x14ac:dyDescent="0.3">
      <c r="A12" s="60"/>
      <c r="B12" s="61" t="e">
        <f>VLOOKUP(E12,'Active-Bldg List ref'!$A:$E,4,FALSE)</f>
        <v>#N/A</v>
      </c>
      <c r="C12" s="61" t="e">
        <f>VLOOKUP(E12,'Active-Bldg List ref'!$A:$E,5,FALSE)</f>
        <v>#N/A</v>
      </c>
      <c r="D12" s="61" t="e">
        <f>VLOOKUP(E12,'Active-Bldg List ref'!$A:$B,2,FALSE)</f>
        <v>#N/A</v>
      </c>
      <c r="E12" s="61" t="e">
        <f>INDEX('Active-Bldg List ref'!$A:$A,MATCH(F12,'Active-Bldg List ref'!$C:$C,0))</f>
        <v>#N/A</v>
      </c>
      <c r="F12" s="62"/>
      <c r="G12" s="63"/>
      <c r="H12" s="64"/>
      <c r="I12" s="61" t="e">
        <f>INDEX('Keyword &amp; Type ref'!B:B,MATCH(K12,'Keyword &amp; Type ref'!D:D,0))</f>
        <v>#N/A</v>
      </c>
      <c r="J12" s="66" t="e">
        <f>INDEX('Keyword &amp; Type ref'!F:F,MATCH(L12,'Keyword &amp; Type ref'!H:H,0))</f>
        <v>#N/A</v>
      </c>
      <c r="K12" s="65"/>
      <c r="L12" s="65"/>
      <c r="M12" s="62"/>
      <c r="N12" s="67"/>
      <c r="O12" s="68"/>
      <c r="P12" s="68"/>
      <c r="Q12" s="69" t="e">
        <f>INDEX('Keyword &amp; Type ref'!$F:$V,MATCH(J12,'Keyword &amp; Type ref'!$F:$F,0),MATCH(B12,'Keyword &amp; Type ref'!$1:$1,0))</f>
        <v>#N/A</v>
      </c>
      <c r="R12" s="70" t="e">
        <f>VLOOKUP(J12,'Keyword &amp; Type ref'!$F:$L,7,FALSE)</f>
        <v>#N/A</v>
      </c>
      <c r="S12" s="71" t="e">
        <f>CONCATENATE(E12,":",VLOOKUP(J12,'Keyword &amp; Type ref'!F:H, 3,FALSE),":",$X12)</f>
        <v>#N/A</v>
      </c>
      <c r="T12" s="72" t="e">
        <f t="shared" si="0"/>
        <v>#N/A</v>
      </c>
      <c r="U12" s="73"/>
      <c r="V12" s="74" t="e">
        <f t="shared" si="1"/>
        <v>#N/A</v>
      </c>
      <c r="W12" s="75"/>
      <c r="X12" s="68"/>
      <c r="Y12" s="68"/>
      <c r="Z12" s="76"/>
      <c r="AA12" s="77" t="e">
        <f>INDEX('MFR_List ref'!$A:$A,MATCH($AB12,'MFR_List ref'!$B:$B,0))</f>
        <v>#N/A</v>
      </c>
      <c r="AB12" s="62"/>
      <c r="AC12" s="78"/>
      <c r="AD12" s="79"/>
      <c r="AE12" s="80"/>
      <c r="AF12" s="60"/>
      <c r="AG12" s="73"/>
      <c r="AH12" s="73"/>
      <c r="AI12" s="73"/>
      <c r="AJ12" s="60"/>
      <c r="AK12" s="73"/>
      <c r="AL12" s="73"/>
      <c r="AM12" s="81"/>
      <c r="AN12" s="73"/>
      <c r="AO12" s="78"/>
      <c r="AP12" s="78"/>
      <c r="AQ12" s="78"/>
      <c r="AR12" s="78"/>
      <c r="AS12" s="73"/>
      <c r="AT12" s="73"/>
      <c r="AU12" s="73"/>
      <c r="AV12" s="78"/>
      <c r="AW12" s="73"/>
      <c r="AX12" s="73"/>
      <c r="AY12" s="82"/>
      <c r="AZ12" s="82"/>
      <c r="BA12" s="73"/>
      <c r="BB12" s="73"/>
      <c r="BC12" s="82"/>
      <c r="BD12" s="73"/>
      <c r="BE12" s="73"/>
      <c r="BF12" s="73"/>
      <c r="BG12" s="73"/>
      <c r="BH12" s="82"/>
      <c r="BI12" s="82"/>
      <c r="BJ12" s="82"/>
      <c r="BK12" s="82"/>
      <c r="BL12" s="82"/>
      <c r="BM12" s="82"/>
      <c r="BN12" s="82"/>
      <c r="BO12" s="73"/>
      <c r="BP12" s="68"/>
      <c r="BQ12" s="73"/>
      <c r="BR12" s="48"/>
    </row>
    <row r="13" spans="1:70" s="47" customFormat="1" ht="34.799999999999997" customHeight="1" x14ac:dyDescent="0.3">
      <c r="A13" s="60"/>
      <c r="B13" s="61" t="e">
        <f>VLOOKUP(E13,'Active-Bldg List ref'!$A:$E,4,FALSE)</f>
        <v>#N/A</v>
      </c>
      <c r="C13" s="61" t="e">
        <f>VLOOKUP(E13,'Active-Bldg List ref'!$A:$E,5,FALSE)</f>
        <v>#N/A</v>
      </c>
      <c r="D13" s="61" t="e">
        <f>VLOOKUP(E13,'Active-Bldg List ref'!$A:$B,2,FALSE)</f>
        <v>#N/A</v>
      </c>
      <c r="E13" s="61" t="e">
        <f>INDEX('Active-Bldg List ref'!$A:$A,MATCH(F13,'Active-Bldg List ref'!$C:$C,0))</f>
        <v>#N/A</v>
      </c>
      <c r="F13" s="62"/>
      <c r="G13" s="63"/>
      <c r="H13" s="64"/>
      <c r="I13" s="61" t="e">
        <f>INDEX('Keyword &amp; Type ref'!B:B,MATCH(K13,'Keyword &amp; Type ref'!D:D,0))</f>
        <v>#N/A</v>
      </c>
      <c r="J13" s="66" t="e">
        <f>INDEX('Keyword &amp; Type ref'!F:F,MATCH(L13,'Keyword &amp; Type ref'!H:H,0))</f>
        <v>#N/A</v>
      </c>
      <c r="K13" s="65"/>
      <c r="L13" s="65"/>
      <c r="M13" s="62"/>
      <c r="N13" s="67"/>
      <c r="O13" s="68"/>
      <c r="P13" s="68"/>
      <c r="Q13" s="69" t="e">
        <f>INDEX('Keyword &amp; Type ref'!$F:$V,MATCH(J13,'Keyword &amp; Type ref'!$F:$F,0),MATCH(B13,'Keyword &amp; Type ref'!$1:$1,0))</f>
        <v>#N/A</v>
      </c>
      <c r="R13" s="70" t="e">
        <f>VLOOKUP(J13,'Keyword &amp; Type ref'!$F:$L,7,FALSE)</f>
        <v>#N/A</v>
      </c>
      <c r="S13" s="71" t="e">
        <f>CONCATENATE(E13,":",VLOOKUP(J13,'Keyword &amp; Type ref'!F:H, 3,FALSE),":",$X13)</f>
        <v>#N/A</v>
      </c>
      <c r="T13" s="72" t="e">
        <f t="shared" si="0"/>
        <v>#N/A</v>
      </c>
      <c r="U13" s="73"/>
      <c r="V13" s="74" t="e">
        <f t="shared" si="1"/>
        <v>#N/A</v>
      </c>
      <c r="W13" s="75"/>
      <c r="X13" s="68"/>
      <c r="Y13" s="68"/>
      <c r="Z13" s="76"/>
      <c r="AA13" s="77" t="e">
        <f>INDEX('MFR_List ref'!$A:$A,MATCH($AB13,'MFR_List ref'!$B:$B,0))</f>
        <v>#N/A</v>
      </c>
      <c r="AB13" s="62"/>
      <c r="AC13" s="78"/>
      <c r="AD13" s="79"/>
      <c r="AE13" s="80"/>
      <c r="AF13" s="60"/>
      <c r="AG13" s="73"/>
      <c r="AH13" s="73"/>
      <c r="AI13" s="73"/>
      <c r="AJ13" s="60"/>
      <c r="AK13" s="73"/>
      <c r="AL13" s="73"/>
      <c r="AM13" s="81"/>
      <c r="AN13" s="73"/>
      <c r="AO13" s="78"/>
      <c r="AP13" s="78"/>
      <c r="AQ13" s="78"/>
      <c r="AR13" s="78"/>
      <c r="AS13" s="73"/>
      <c r="AT13" s="73"/>
      <c r="AU13" s="73"/>
      <c r="AV13" s="78"/>
      <c r="AW13" s="73"/>
      <c r="AX13" s="73"/>
      <c r="AY13" s="82"/>
      <c r="AZ13" s="82"/>
      <c r="BA13" s="73"/>
      <c r="BB13" s="73"/>
      <c r="BC13" s="82"/>
      <c r="BD13" s="73"/>
      <c r="BE13" s="73"/>
      <c r="BF13" s="73"/>
      <c r="BG13" s="73"/>
      <c r="BH13" s="82"/>
      <c r="BI13" s="82"/>
      <c r="BJ13" s="82"/>
      <c r="BK13" s="82"/>
      <c r="BL13" s="82"/>
      <c r="BM13" s="82"/>
      <c r="BN13" s="82"/>
      <c r="BO13" s="73"/>
      <c r="BP13" s="68"/>
      <c r="BQ13" s="73"/>
      <c r="BR13" s="48"/>
    </row>
    <row r="14" spans="1:70" s="47" customFormat="1" ht="34.799999999999997" customHeight="1" x14ac:dyDescent="0.3">
      <c r="A14" s="60"/>
      <c r="B14" s="61" t="e">
        <f>VLOOKUP(E14,'Active-Bldg List ref'!$A:$E,4,FALSE)</f>
        <v>#N/A</v>
      </c>
      <c r="C14" s="61" t="e">
        <f>VLOOKUP(E14,'Active-Bldg List ref'!$A:$E,5,FALSE)</f>
        <v>#N/A</v>
      </c>
      <c r="D14" s="61" t="e">
        <f>VLOOKUP(E14,'Active-Bldg List ref'!$A:$B,2,FALSE)</f>
        <v>#N/A</v>
      </c>
      <c r="E14" s="61" t="e">
        <f>INDEX('Active-Bldg List ref'!$A:$A,MATCH(F14,'Active-Bldg List ref'!$C:$C,0))</f>
        <v>#N/A</v>
      </c>
      <c r="F14" s="62"/>
      <c r="G14" s="63"/>
      <c r="H14" s="64"/>
      <c r="I14" s="61" t="e">
        <f>INDEX('Keyword &amp; Type ref'!B:B,MATCH(K14,'Keyword &amp; Type ref'!D:D,0))</f>
        <v>#N/A</v>
      </c>
      <c r="J14" s="66" t="e">
        <f>INDEX('Keyword &amp; Type ref'!F:F,MATCH(L14,'Keyword &amp; Type ref'!H:H,0))</f>
        <v>#N/A</v>
      </c>
      <c r="K14" s="65"/>
      <c r="L14" s="65"/>
      <c r="M14" s="62"/>
      <c r="N14" s="67"/>
      <c r="O14" s="68"/>
      <c r="P14" s="68"/>
      <c r="Q14" s="69" t="e">
        <f>INDEX('Keyword &amp; Type ref'!$F:$V,MATCH(J14,'Keyword &amp; Type ref'!$F:$F,0),MATCH(B14,'Keyword &amp; Type ref'!$1:$1,0))</f>
        <v>#N/A</v>
      </c>
      <c r="R14" s="70" t="e">
        <f>VLOOKUP(J14,'Keyword &amp; Type ref'!$F:$L,7,FALSE)</f>
        <v>#N/A</v>
      </c>
      <c r="S14" s="71" t="e">
        <f>CONCATENATE(E14,":",VLOOKUP(J14,'Keyword &amp; Type ref'!F:H, 3,FALSE),":",$X14)</f>
        <v>#N/A</v>
      </c>
      <c r="T14" s="72" t="e">
        <f t="shared" si="0"/>
        <v>#N/A</v>
      </c>
      <c r="U14" s="73"/>
      <c r="V14" s="74" t="e">
        <f t="shared" si="1"/>
        <v>#N/A</v>
      </c>
      <c r="W14" s="75"/>
      <c r="X14" s="68"/>
      <c r="Y14" s="68"/>
      <c r="Z14" s="76"/>
      <c r="AA14" s="77" t="e">
        <f>INDEX('MFR_List ref'!$A:$A,MATCH($AB14,'MFR_List ref'!$B:$B,0))</f>
        <v>#N/A</v>
      </c>
      <c r="AB14" s="62"/>
      <c r="AC14" s="78"/>
      <c r="AD14" s="79"/>
      <c r="AE14" s="80"/>
      <c r="AF14" s="60"/>
      <c r="AG14" s="73"/>
      <c r="AH14" s="73"/>
      <c r="AI14" s="73"/>
      <c r="AJ14" s="60"/>
      <c r="AK14" s="73"/>
      <c r="AL14" s="73"/>
      <c r="AM14" s="81"/>
      <c r="AN14" s="73"/>
      <c r="AO14" s="78"/>
      <c r="AP14" s="78"/>
      <c r="AQ14" s="78"/>
      <c r="AR14" s="78"/>
      <c r="AS14" s="73"/>
      <c r="AT14" s="73"/>
      <c r="AU14" s="73"/>
      <c r="AV14" s="78"/>
      <c r="AW14" s="73"/>
      <c r="AX14" s="73"/>
      <c r="AY14" s="82"/>
      <c r="AZ14" s="82"/>
      <c r="BA14" s="73"/>
      <c r="BB14" s="73"/>
      <c r="BC14" s="82"/>
      <c r="BD14" s="73"/>
      <c r="BE14" s="73"/>
      <c r="BF14" s="73"/>
      <c r="BG14" s="73"/>
      <c r="BH14" s="82"/>
      <c r="BI14" s="82"/>
      <c r="BJ14" s="82"/>
      <c r="BK14" s="82"/>
      <c r="BL14" s="82"/>
      <c r="BM14" s="82"/>
      <c r="BN14" s="82"/>
      <c r="BO14" s="73"/>
      <c r="BP14" s="68"/>
      <c r="BQ14" s="73"/>
      <c r="BR14" s="48"/>
    </row>
    <row r="15" spans="1:70" s="47" customFormat="1" ht="34.799999999999997" customHeight="1" x14ac:dyDescent="0.3">
      <c r="A15" s="60"/>
      <c r="B15" s="61" t="e">
        <f>VLOOKUP(E15,'Active-Bldg List ref'!$A:$E,4,FALSE)</f>
        <v>#N/A</v>
      </c>
      <c r="C15" s="61" t="e">
        <f>VLOOKUP(E15,'Active-Bldg List ref'!$A:$E,5,FALSE)</f>
        <v>#N/A</v>
      </c>
      <c r="D15" s="61" t="e">
        <f>VLOOKUP(E15,'Active-Bldg List ref'!$A:$B,2,FALSE)</f>
        <v>#N/A</v>
      </c>
      <c r="E15" s="61" t="e">
        <f>INDEX('Active-Bldg List ref'!$A:$A,MATCH(F15,'Active-Bldg List ref'!$C:$C,0))</f>
        <v>#N/A</v>
      </c>
      <c r="F15" s="62"/>
      <c r="G15" s="63"/>
      <c r="H15" s="64"/>
      <c r="I15" s="61" t="e">
        <f>INDEX('Keyword &amp; Type ref'!B:B,MATCH(K15,'Keyword &amp; Type ref'!D:D,0))</f>
        <v>#N/A</v>
      </c>
      <c r="J15" s="66" t="e">
        <f>INDEX('Keyword &amp; Type ref'!F:F,MATCH(L15,'Keyword &amp; Type ref'!H:H,0))</f>
        <v>#N/A</v>
      </c>
      <c r="K15" s="65"/>
      <c r="L15" s="65"/>
      <c r="M15" s="62"/>
      <c r="N15" s="67"/>
      <c r="O15" s="68"/>
      <c r="P15" s="68"/>
      <c r="Q15" s="69" t="e">
        <f>INDEX('Keyword &amp; Type ref'!$F:$V,MATCH(J15,'Keyword &amp; Type ref'!$F:$F,0),MATCH(B15,'Keyword &amp; Type ref'!$1:$1,0))</f>
        <v>#N/A</v>
      </c>
      <c r="R15" s="70" t="e">
        <f>VLOOKUP(J15,'Keyword &amp; Type ref'!$F:$L,7,FALSE)</f>
        <v>#N/A</v>
      </c>
      <c r="S15" s="71" t="e">
        <f>CONCATENATE(E15,":",VLOOKUP(J15,'Keyword &amp; Type ref'!F:H, 3,FALSE),":",$X15)</f>
        <v>#N/A</v>
      </c>
      <c r="T15" s="72" t="e">
        <f t="shared" si="0"/>
        <v>#N/A</v>
      </c>
      <c r="U15" s="73"/>
      <c r="V15" s="74" t="e">
        <f t="shared" si="1"/>
        <v>#N/A</v>
      </c>
      <c r="W15" s="75"/>
      <c r="X15" s="68"/>
      <c r="Y15" s="68"/>
      <c r="Z15" s="76"/>
      <c r="AA15" s="77" t="e">
        <f>INDEX('MFR_List ref'!$A:$A,MATCH($AB15,'MFR_List ref'!$B:$B,0))</f>
        <v>#N/A</v>
      </c>
      <c r="AB15" s="62"/>
      <c r="AC15" s="78"/>
      <c r="AD15" s="79"/>
      <c r="AE15" s="80"/>
      <c r="AF15" s="60"/>
      <c r="AG15" s="73"/>
      <c r="AH15" s="73"/>
      <c r="AI15" s="73"/>
      <c r="AJ15" s="60"/>
      <c r="AK15" s="73"/>
      <c r="AL15" s="73"/>
      <c r="AM15" s="81"/>
      <c r="AN15" s="73"/>
      <c r="AO15" s="78"/>
      <c r="AP15" s="78"/>
      <c r="AQ15" s="78"/>
      <c r="AR15" s="78"/>
      <c r="AS15" s="73"/>
      <c r="AT15" s="73"/>
      <c r="AU15" s="73"/>
      <c r="AV15" s="78"/>
      <c r="AW15" s="73"/>
      <c r="AX15" s="73"/>
      <c r="AY15" s="82"/>
      <c r="AZ15" s="82"/>
      <c r="BA15" s="73"/>
      <c r="BB15" s="73"/>
      <c r="BC15" s="82"/>
      <c r="BD15" s="73"/>
      <c r="BE15" s="73"/>
      <c r="BF15" s="73"/>
      <c r="BG15" s="73"/>
      <c r="BH15" s="82"/>
      <c r="BI15" s="82"/>
      <c r="BJ15" s="82"/>
      <c r="BK15" s="82"/>
      <c r="BL15" s="82"/>
      <c r="BM15" s="82"/>
      <c r="BN15" s="82"/>
      <c r="BO15" s="73"/>
      <c r="BP15" s="68"/>
      <c r="BQ15" s="73"/>
      <c r="BR15" s="48"/>
    </row>
    <row r="16" spans="1:70" s="47" customFormat="1" ht="34.799999999999997" customHeight="1" x14ac:dyDescent="0.3">
      <c r="A16" s="60"/>
      <c r="B16" s="61" t="e">
        <f>VLOOKUP(E16,'Active-Bldg List ref'!$A:$E,4,FALSE)</f>
        <v>#N/A</v>
      </c>
      <c r="C16" s="61" t="e">
        <f>VLOOKUP(E16,'Active-Bldg List ref'!$A:$E,5,FALSE)</f>
        <v>#N/A</v>
      </c>
      <c r="D16" s="61" t="e">
        <f>VLOOKUP(E16,'Active-Bldg List ref'!$A:$B,2,FALSE)</f>
        <v>#N/A</v>
      </c>
      <c r="E16" s="61" t="e">
        <f>INDEX('Active-Bldg List ref'!$A:$A,MATCH(F16,'Active-Bldg List ref'!$C:$C,0))</f>
        <v>#N/A</v>
      </c>
      <c r="F16" s="62"/>
      <c r="G16" s="63"/>
      <c r="H16" s="64"/>
      <c r="I16" s="61" t="e">
        <f>INDEX('Keyword &amp; Type ref'!B:B,MATCH(K16,'Keyword &amp; Type ref'!D:D,0))</f>
        <v>#N/A</v>
      </c>
      <c r="J16" s="66" t="e">
        <f>INDEX('Keyword &amp; Type ref'!F:F,MATCH(L16,'Keyword &amp; Type ref'!H:H,0))</f>
        <v>#N/A</v>
      </c>
      <c r="K16" s="65"/>
      <c r="L16" s="65"/>
      <c r="M16" s="62"/>
      <c r="N16" s="67"/>
      <c r="O16" s="68"/>
      <c r="P16" s="68"/>
      <c r="Q16" s="69" t="e">
        <f>INDEX('Keyword &amp; Type ref'!$F:$V,MATCH(J16,'Keyword &amp; Type ref'!$F:$F,0),MATCH(B16,'Keyword &amp; Type ref'!$1:$1,0))</f>
        <v>#N/A</v>
      </c>
      <c r="R16" s="70" t="e">
        <f>VLOOKUP(J16,'Keyword &amp; Type ref'!$F:$L,7,FALSE)</f>
        <v>#N/A</v>
      </c>
      <c r="S16" s="71" t="e">
        <f>CONCATENATE(E16,":",VLOOKUP(J16,'Keyword &amp; Type ref'!F:H, 3,FALSE),":",$X16)</f>
        <v>#N/A</v>
      </c>
      <c r="T16" s="72" t="e">
        <f t="shared" si="0"/>
        <v>#N/A</v>
      </c>
      <c r="U16" s="73"/>
      <c r="V16" s="74" t="e">
        <f t="shared" si="1"/>
        <v>#N/A</v>
      </c>
      <c r="W16" s="75"/>
      <c r="X16" s="68"/>
      <c r="Y16" s="68"/>
      <c r="Z16" s="76"/>
      <c r="AA16" s="77" t="e">
        <f>INDEX('MFR_List ref'!$A:$A,MATCH($AB16,'MFR_List ref'!$B:$B,0))</f>
        <v>#N/A</v>
      </c>
      <c r="AB16" s="62"/>
      <c r="AC16" s="78"/>
      <c r="AD16" s="79"/>
      <c r="AE16" s="80"/>
      <c r="AF16" s="60"/>
      <c r="AG16" s="73"/>
      <c r="AH16" s="73"/>
      <c r="AI16" s="73"/>
      <c r="AJ16" s="60"/>
      <c r="AK16" s="73"/>
      <c r="AL16" s="73"/>
      <c r="AM16" s="81"/>
      <c r="AN16" s="73"/>
      <c r="AO16" s="78"/>
      <c r="AP16" s="78"/>
      <c r="AQ16" s="78"/>
      <c r="AR16" s="78"/>
      <c r="AS16" s="73"/>
      <c r="AT16" s="73"/>
      <c r="AU16" s="73"/>
      <c r="AV16" s="78"/>
      <c r="AW16" s="73"/>
      <c r="AX16" s="73"/>
      <c r="AY16" s="82"/>
      <c r="AZ16" s="82"/>
      <c r="BA16" s="73"/>
      <c r="BB16" s="73"/>
      <c r="BC16" s="82"/>
      <c r="BD16" s="73"/>
      <c r="BE16" s="73"/>
      <c r="BF16" s="73"/>
      <c r="BG16" s="73"/>
      <c r="BH16" s="82"/>
      <c r="BI16" s="82"/>
      <c r="BJ16" s="82"/>
      <c r="BK16" s="82"/>
      <c r="BL16" s="82"/>
      <c r="BM16" s="82"/>
      <c r="BN16" s="82"/>
      <c r="BO16" s="73"/>
      <c r="BP16" s="68"/>
      <c r="BQ16" s="73"/>
      <c r="BR16" s="48"/>
    </row>
    <row r="17" spans="1:70" s="47" customFormat="1" ht="34.799999999999997" customHeight="1" x14ac:dyDescent="0.3">
      <c r="A17" s="60"/>
      <c r="B17" s="61" t="e">
        <f>VLOOKUP(E17,'Active-Bldg List ref'!$A:$E,4,FALSE)</f>
        <v>#N/A</v>
      </c>
      <c r="C17" s="61" t="e">
        <f>VLOOKUP(E17,'Active-Bldg List ref'!$A:$E,5,FALSE)</f>
        <v>#N/A</v>
      </c>
      <c r="D17" s="61" t="e">
        <f>VLOOKUP(E17,'Active-Bldg List ref'!$A:$B,2,FALSE)</f>
        <v>#N/A</v>
      </c>
      <c r="E17" s="61" t="e">
        <f>INDEX('Active-Bldg List ref'!$A:$A,MATCH(F17,'Active-Bldg List ref'!$C:$C,0))</f>
        <v>#N/A</v>
      </c>
      <c r="F17" s="62"/>
      <c r="G17" s="63"/>
      <c r="H17" s="64"/>
      <c r="I17" s="61" t="e">
        <f>INDEX('Keyword &amp; Type ref'!B:B,MATCH(K17,'Keyword &amp; Type ref'!D:D,0))</f>
        <v>#N/A</v>
      </c>
      <c r="J17" s="66" t="e">
        <f>INDEX('Keyword &amp; Type ref'!F:F,MATCH(L17,'Keyword &amp; Type ref'!H:H,0))</f>
        <v>#N/A</v>
      </c>
      <c r="K17" s="65"/>
      <c r="L17" s="65"/>
      <c r="M17" s="62"/>
      <c r="N17" s="67"/>
      <c r="O17" s="68"/>
      <c r="P17" s="68"/>
      <c r="Q17" s="69" t="e">
        <f>INDEX('Keyword &amp; Type ref'!$F:$V,MATCH(J17,'Keyword &amp; Type ref'!$F:$F,0),MATCH(B17,'Keyword &amp; Type ref'!$1:$1,0))</f>
        <v>#N/A</v>
      </c>
      <c r="R17" s="70" t="e">
        <f>VLOOKUP(J17,'Keyword &amp; Type ref'!$F:$L,7,FALSE)</f>
        <v>#N/A</v>
      </c>
      <c r="S17" s="71" t="e">
        <f>CONCATENATE(E17,":",VLOOKUP(J17,'Keyword &amp; Type ref'!F:H, 3,FALSE),":",$X17)</f>
        <v>#N/A</v>
      </c>
      <c r="T17" s="72" t="e">
        <f t="shared" si="0"/>
        <v>#N/A</v>
      </c>
      <c r="U17" s="73"/>
      <c r="V17" s="74" t="e">
        <f t="shared" si="1"/>
        <v>#N/A</v>
      </c>
      <c r="W17" s="75"/>
      <c r="X17" s="68"/>
      <c r="Y17" s="68"/>
      <c r="Z17" s="76"/>
      <c r="AA17" s="77" t="e">
        <f>INDEX('MFR_List ref'!$A:$A,MATCH($AB17,'MFR_List ref'!$B:$B,0))</f>
        <v>#N/A</v>
      </c>
      <c r="AB17" s="62"/>
      <c r="AC17" s="78"/>
      <c r="AD17" s="79"/>
      <c r="AE17" s="80"/>
      <c r="AF17" s="60"/>
      <c r="AG17" s="73"/>
      <c r="AH17" s="73"/>
      <c r="AI17" s="73"/>
      <c r="AJ17" s="60"/>
      <c r="AK17" s="73"/>
      <c r="AL17" s="73"/>
      <c r="AM17" s="81"/>
      <c r="AN17" s="73"/>
      <c r="AO17" s="78"/>
      <c r="AP17" s="78"/>
      <c r="AQ17" s="78"/>
      <c r="AR17" s="78"/>
      <c r="AS17" s="73"/>
      <c r="AT17" s="73"/>
      <c r="AU17" s="73"/>
      <c r="AV17" s="78"/>
      <c r="AW17" s="73"/>
      <c r="AX17" s="73"/>
      <c r="AY17" s="82"/>
      <c r="AZ17" s="82"/>
      <c r="BA17" s="73"/>
      <c r="BB17" s="73"/>
      <c r="BC17" s="82"/>
      <c r="BD17" s="73"/>
      <c r="BE17" s="73"/>
      <c r="BF17" s="73"/>
      <c r="BG17" s="73"/>
      <c r="BH17" s="82"/>
      <c r="BI17" s="82"/>
      <c r="BJ17" s="82"/>
      <c r="BK17" s="82"/>
      <c r="BL17" s="82"/>
      <c r="BM17" s="82"/>
      <c r="BN17" s="82"/>
      <c r="BO17" s="73"/>
      <c r="BP17" s="68"/>
      <c r="BQ17" s="73"/>
      <c r="BR17" s="48"/>
    </row>
    <row r="18" spans="1:70" s="47" customFormat="1" ht="34.799999999999997" customHeight="1" x14ac:dyDescent="0.3">
      <c r="A18" s="60"/>
      <c r="B18" s="61" t="e">
        <f>VLOOKUP(E18,'Active-Bldg List ref'!$A:$E,4,FALSE)</f>
        <v>#N/A</v>
      </c>
      <c r="C18" s="61" t="e">
        <f>VLOOKUP(E18,'Active-Bldg List ref'!$A:$E,5,FALSE)</f>
        <v>#N/A</v>
      </c>
      <c r="D18" s="61" t="e">
        <f>VLOOKUP(E18,'Active-Bldg List ref'!$A:$B,2,FALSE)</f>
        <v>#N/A</v>
      </c>
      <c r="E18" s="61" t="e">
        <f>INDEX('Active-Bldg List ref'!$A:$A,MATCH(F18,'Active-Bldg List ref'!$C:$C,0))</f>
        <v>#N/A</v>
      </c>
      <c r="F18" s="62"/>
      <c r="G18" s="63"/>
      <c r="H18" s="64"/>
      <c r="I18" s="61" t="e">
        <f>INDEX('Keyword &amp; Type ref'!B:B,MATCH(K18,'Keyword &amp; Type ref'!D:D,0))</f>
        <v>#N/A</v>
      </c>
      <c r="J18" s="66" t="e">
        <f>INDEX('Keyword &amp; Type ref'!F:F,MATCH(L18,'Keyword &amp; Type ref'!H:H,0))</f>
        <v>#N/A</v>
      </c>
      <c r="K18" s="65"/>
      <c r="L18" s="65"/>
      <c r="M18" s="62"/>
      <c r="N18" s="67"/>
      <c r="O18" s="68"/>
      <c r="P18" s="68"/>
      <c r="Q18" s="69" t="e">
        <f>INDEX('Keyword &amp; Type ref'!$F:$V,MATCH(J18,'Keyword &amp; Type ref'!$F:$F,0),MATCH(B18,'Keyword &amp; Type ref'!$1:$1,0))</f>
        <v>#N/A</v>
      </c>
      <c r="R18" s="70" t="e">
        <f>VLOOKUP(J18,'Keyword &amp; Type ref'!$F:$L,7,FALSE)</f>
        <v>#N/A</v>
      </c>
      <c r="S18" s="71" t="e">
        <f>CONCATENATE(E18,":",VLOOKUP(J18,'Keyword &amp; Type ref'!F:H, 3,FALSE),":",$X18)</f>
        <v>#N/A</v>
      </c>
      <c r="T18" s="72" t="e">
        <f t="shared" si="0"/>
        <v>#N/A</v>
      </c>
      <c r="U18" s="73"/>
      <c r="V18" s="74" t="e">
        <f t="shared" si="1"/>
        <v>#N/A</v>
      </c>
      <c r="W18" s="75"/>
      <c r="X18" s="68"/>
      <c r="Y18" s="68"/>
      <c r="Z18" s="76"/>
      <c r="AA18" s="77" t="e">
        <f>INDEX('MFR_List ref'!$A:$A,MATCH($AB18,'MFR_List ref'!$B:$B,0))</f>
        <v>#N/A</v>
      </c>
      <c r="AB18" s="62"/>
      <c r="AC18" s="78"/>
      <c r="AD18" s="79"/>
      <c r="AE18" s="80"/>
      <c r="AF18" s="60"/>
      <c r="AG18" s="73"/>
      <c r="AH18" s="73"/>
      <c r="AI18" s="73"/>
      <c r="AJ18" s="60"/>
      <c r="AK18" s="73"/>
      <c r="AL18" s="73"/>
      <c r="AM18" s="81"/>
      <c r="AN18" s="73"/>
      <c r="AO18" s="78"/>
      <c r="AP18" s="78"/>
      <c r="AQ18" s="78"/>
      <c r="AR18" s="78"/>
      <c r="AS18" s="73"/>
      <c r="AT18" s="73"/>
      <c r="AU18" s="73"/>
      <c r="AV18" s="78"/>
      <c r="AW18" s="73"/>
      <c r="AX18" s="73"/>
      <c r="AY18" s="82"/>
      <c r="AZ18" s="82"/>
      <c r="BA18" s="73"/>
      <c r="BB18" s="73"/>
      <c r="BC18" s="82"/>
      <c r="BD18" s="73"/>
      <c r="BE18" s="73"/>
      <c r="BF18" s="73"/>
      <c r="BG18" s="73"/>
      <c r="BH18" s="82"/>
      <c r="BI18" s="82"/>
      <c r="BJ18" s="82"/>
      <c r="BK18" s="82"/>
      <c r="BL18" s="82"/>
      <c r="BM18" s="82"/>
      <c r="BN18" s="82"/>
      <c r="BO18" s="73"/>
      <c r="BP18" s="68"/>
      <c r="BQ18" s="73"/>
      <c r="BR18" s="48"/>
    </row>
    <row r="19" spans="1:70" s="47" customFormat="1" ht="34.799999999999997" customHeight="1" x14ac:dyDescent="0.3">
      <c r="A19" s="60"/>
      <c r="B19" s="61" t="e">
        <f>VLOOKUP(E19,'Active-Bldg List ref'!$A:$E,4,FALSE)</f>
        <v>#N/A</v>
      </c>
      <c r="C19" s="61" t="e">
        <f>VLOOKUP(E19,'Active-Bldg List ref'!$A:$E,5,FALSE)</f>
        <v>#N/A</v>
      </c>
      <c r="D19" s="61" t="e">
        <f>VLOOKUP(E19,'Active-Bldg List ref'!$A:$B,2,FALSE)</f>
        <v>#N/A</v>
      </c>
      <c r="E19" s="61" t="e">
        <f>INDEX('Active-Bldg List ref'!$A:$A,MATCH(F19,'Active-Bldg List ref'!$C:$C,0))</f>
        <v>#N/A</v>
      </c>
      <c r="F19" s="62"/>
      <c r="G19" s="63"/>
      <c r="H19" s="64"/>
      <c r="I19" s="61" t="e">
        <f>INDEX('Keyword &amp; Type ref'!B:B,MATCH(K19,'Keyword &amp; Type ref'!D:D,0))</f>
        <v>#N/A</v>
      </c>
      <c r="J19" s="66" t="e">
        <f>INDEX('Keyword &amp; Type ref'!F:F,MATCH(L19,'Keyword &amp; Type ref'!H:H,0))</f>
        <v>#N/A</v>
      </c>
      <c r="K19" s="65"/>
      <c r="L19" s="65"/>
      <c r="M19" s="62"/>
      <c r="N19" s="67"/>
      <c r="O19" s="68"/>
      <c r="P19" s="68"/>
      <c r="Q19" s="69" t="e">
        <f>INDEX('Keyword &amp; Type ref'!$F:$V,MATCH(J19,'Keyword &amp; Type ref'!$F:$F,0),MATCH(B19,'Keyword &amp; Type ref'!$1:$1,0))</f>
        <v>#N/A</v>
      </c>
      <c r="R19" s="70" t="e">
        <f>VLOOKUP(J19,'Keyword &amp; Type ref'!$F:$L,7,FALSE)</f>
        <v>#N/A</v>
      </c>
      <c r="S19" s="71" t="e">
        <f>CONCATENATE(E19,":",VLOOKUP(J19,'Keyword &amp; Type ref'!F:H, 3,FALSE),":",$X19)</f>
        <v>#N/A</v>
      </c>
      <c r="T19" s="72" t="e">
        <f t="shared" si="0"/>
        <v>#N/A</v>
      </c>
      <c r="U19" s="73"/>
      <c r="V19" s="74" t="e">
        <f t="shared" si="1"/>
        <v>#N/A</v>
      </c>
      <c r="W19" s="75"/>
      <c r="X19" s="68"/>
      <c r="Y19" s="68"/>
      <c r="Z19" s="76"/>
      <c r="AA19" s="77" t="e">
        <f>INDEX('MFR_List ref'!$A:$A,MATCH($AB19,'MFR_List ref'!$B:$B,0))</f>
        <v>#N/A</v>
      </c>
      <c r="AB19" s="62"/>
      <c r="AC19" s="78"/>
      <c r="AD19" s="79"/>
      <c r="AE19" s="80"/>
      <c r="AF19" s="60"/>
      <c r="AG19" s="73"/>
      <c r="AH19" s="73"/>
      <c r="AI19" s="73"/>
      <c r="AJ19" s="60"/>
      <c r="AK19" s="73"/>
      <c r="AL19" s="73"/>
      <c r="AM19" s="81"/>
      <c r="AN19" s="73"/>
      <c r="AO19" s="78"/>
      <c r="AP19" s="78"/>
      <c r="AQ19" s="78"/>
      <c r="AR19" s="78"/>
      <c r="AS19" s="73"/>
      <c r="AT19" s="73"/>
      <c r="AU19" s="73"/>
      <c r="AV19" s="78"/>
      <c r="AW19" s="73"/>
      <c r="AX19" s="73"/>
      <c r="AY19" s="82"/>
      <c r="AZ19" s="82"/>
      <c r="BA19" s="73"/>
      <c r="BB19" s="73"/>
      <c r="BC19" s="82"/>
      <c r="BD19" s="73"/>
      <c r="BE19" s="73"/>
      <c r="BF19" s="73"/>
      <c r="BG19" s="73"/>
      <c r="BH19" s="82"/>
      <c r="BI19" s="82"/>
      <c r="BJ19" s="82"/>
      <c r="BK19" s="82"/>
      <c r="BL19" s="82"/>
      <c r="BM19" s="82"/>
      <c r="BN19" s="82"/>
      <c r="BO19" s="73"/>
      <c r="BP19" s="68"/>
      <c r="BQ19" s="73"/>
      <c r="BR19" s="48"/>
    </row>
    <row r="20" spans="1:70" s="47" customFormat="1" ht="34.799999999999997" customHeight="1" x14ac:dyDescent="0.3">
      <c r="A20" s="60"/>
      <c r="B20" s="61" t="e">
        <f>VLOOKUP(E20,'Active-Bldg List ref'!$A:$E,4,FALSE)</f>
        <v>#N/A</v>
      </c>
      <c r="C20" s="61" t="e">
        <f>VLOOKUP(E20,'Active-Bldg List ref'!$A:$E,5,FALSE)</f>
        <v>#N/A</v>
      </c>
      <c r="D20" s="61" t="e">
        <f>VLOOKUP(E20,'Active-Bldg List ref'!$A:$B,2,FALSE)</f>
        <v>#N/A</v>
      </c>
      <c r="E20" s="61" t="e">
        <f>INDEX('Active-Bldg List ref'!$A:$A,MATCH(F20,'Active-Bldg List ref'!$C:$C,0))</f>
        <v>#N/A</v>
      </c>
      <c r="F20" s="62"/>
      <c r="G20" s="63"/>
      <c r="H20" s="64"/>
      <c r="I20" s="61" t="e">
        <f>INDEX('Keyword &amp; Type ref'!B:B,MATCH(K20,'Keyword &amp; Type ref'!D:D,0))</f>
        <v>#N/A</v>
      </c>
      <c r="J20" s="66" t="e">
        <f>INDEX('Keyword &amp; Type ref'!F:F,MATCH(L20,'Keyword &amp; Type ref'!H:H,0))</f>
        <v>#N/A</v>
      </c>
      <c r="K20" s="65"/>
      <c r="L20" s="65"/>
      <c r="M20" s="62"/>
      <c r="N20" s="67"/>
      <c r="O20" s="68"/>
      <c r="P20" s="68"/>
      <c r="Q20" s="69" t="e">
        <f>INDEX('Keyword &amp; Type ref'!$F:$V,MATCH(J20,'Keyword &amp; Type ref'!$F:$F,0),MATCH(B20,'Keyword &amp; Type ref'!$1:$1,0))</f>
        <v>#N/A</v>
      </c>
      <c r="R20" s="70" t="e">
        <f>VLOOKUP(J20,'Keyword &amp; Type ref'!$F:$L,7,FALSE)</f>
        <v>#N/A</v>
      </c>
      <c r="S20" s="71" t="e">
        <f>CONCATENATE(E20,":",VLOOKUP(J20,'Keyword &amp; Type ref'!F:H, 3,FALSE),":",$X20)</f>
        <v>#N/A</v>
      </c>
      <c r="T20" s="72" t="e">
        <f t="shared" si="0"/>
        <v>#N/A</v>
      </c>
      <c r="U20" s="73"/>
      <c r="V20" s="74" t="e">
        <f t="shared" si="1"/>
        <v>#N/A</v>
      </c>
      <c r="W20" s="75"/>
      <c r="X20" s="68"/>
      <c r="Y20" s="68"/>
      <c r="Z20" s="76"/>
      <c r="AA20" s="77" t="e">
        <f>INDEX('MFR_List ref'!$A:$A,MATCH($AB20,'MFR_List ref'!$B:$B,0))</f>
        <v>#N/A</v>
      </c>
      <c r="AB20" s="62"/>
      <c r="AC20" s="78"/>
      <c r="AD20" s="79"/>
      <c r="AE20" s="80"/>
      <c r="AF20" s="60"/>
      <c r="AG20" s="73"/>
      <c r="AH20" s="73"/>
      <c r="AI20" s="73"/>
      <c r="AJ20" s="60"/>
      <c r="AK20" s="73"/>
      <c r="AL20" s="73"/>
      <c r="AM20" s="81"/>
      <c r="AN20" s="73"/>
      <c r="AO20" s="78"/>
      <c r="AP20" s="78"/>
      <c r="AQ20" s="78"/>
      <c r="AR20" s="78"/>
      <c r="AS20" s="73"/>
      <c r="AT20" s="73"/>
      <c r="AU20" s="73"/>
      <c r="AV20" s="78"/>
      <c r="AW20" s="73"/>
      <c r="AX20" s="73"/>
      <c r="AY20" s="82"/>
      <c r="AZ20" s="82"/>
      <c r="BA20" s="73"/>
      <c r="BB20" s="73"/>
      <c r="BC20" s="82"/>
      <c r="BD20" s="73"/>
      <c r="BE20" s="73"/>
      <c r="BF20" s="73"/>
      <c r="BG20" s="73"/>
      <c r="BH20" s="82"/>
      <c r="BI20" s="82"/>
      <c r="BJ20" s="82"/>
      <c r="BK20" s="82"/>
      <c r="BL20" s="82"/>
      <c r="BM20" s="82"/>
      <c r="BN20" s="82"/>
      <c r="BO20" s="73"/>
      <c r="BP20" s="68"/>
      <c r="BQ20" s="73"/>
      <c r="BR20" s="48"/>
    </row>
    <row r="21" spans="1:70" s="47" customFormat="1" ht="34.799999999999997" customHeight="1" x14ac:dyDescent="0.3">
      <c r="A21" s="60"/>
      <c r="B21" s="61" t="e">
        <f>VLOOKUP(E21,'Active-Bldg List ref'!$A:$E,4,FALSE)</f>
        <v>#N/A</v>
      </c>
      <c r="C21" s="61" t="e">
        <f>VLOOKUP(E21,'Active-Bldg List ref'!$A:$E,5,FALSE)</f>
        <v>#N/A</v>
      </c>
      <c r="D21" s="61" t="e">
        <f>VLOOKUP(E21,'Active-Bldg List ref'!$A:$B,2,FALSE)</f>
        <v>#N/A</v>
      </c>
      <c r="E21" s="61" t="e">
        <f>INDEX('Active-Bldg List ref'!$A:$A,MATCH(F21,'Active-Bldg List ref'!$C:$C,0))</f>
        <v>#N/A</v>
      </c>
      <c r="F21" s="62"/>
      <c r="G21" s="63"/>
      <c r="H21" s="64"/>
      <c r="I21" s="61" t="e">
        <f>INDEX('Keyword &amp; Type ref'!B:B,MATCH(K21,'Keyword &amp; Type ref'!D:D,0))</f>
        <v>#N/A</v>
      </c>
      <c r="J21" s="66" t="e">
        <f>INDEX('Keyword &amp; Type ref'!F:F,MATCH(L21,'Keyword &amp; Type ref'!H:H,0))</f>
        <v>#N/A</v>
      </c>
      <c r="K21" s="65"/>
      <c r="L21" s="65"/>
      <c r="M21" s="62"/>
      <c r="N21" s="67"/>
      <c r="O21" s="68"/>
      <c r="P21" s="68"/>
      <c r="Q21" s="69" t="e">
        <f>INDEX('Keyword &amp; Type ref'!$F:$V,MATCH(J21,'Keyword &amp; Type ref'!$F:$F,0),MATCH(B21,'Keyword &amp; Type ref'!$1:$1,0))</f>
        <v>#N/A</v>
      </c>
      <c r="R21" s="70" t="e">
        <f>VLOOKUP(J21,'Keyword &amp; Type ref'!$F:$L,7,FALSE)</f>
        <v>#N/A</v>
      </c>
      <c r="S21" s="71" t="e">
        <f>CONCATENATE(E21,":",VLOOKUP(J21,'Keyword &amp; Type ref'!F:H, 3,FALSE),":",$X21)</f>
        <v>#N/A</v>
      </c>
      <c r="T21" s="72" t="e">
        <f t="shared" si="0"/>
        <v>#N/A</v>
      </c>
      <c r="U21" s="73"/>
      <c r="V21" s="74" t="e">
        <f t="shared" si="1"/>
        <v>#N/A</v>
      </c>
      <c r="W21" s="75"/>
      <c r="X21" s="68"/>
      <c r="Y21" s="68"/>
      <c r="Z21" s="76"/>
      <c r="AA21" s="77" t="e">
        <f>INDEX('MFR_List ref'!$A:$A,MATCH($AB21,'MFR_List ref'!$B:$B,0))</f>
        <v>#N/A</v>
      </c>
      <c r="AB21" s="62"/>
      <c r="AC21" s="78"/>
      <c r="AD21" s="79"/>
      <c r="AE21" s="80"/>
      <c r="AF21" s="60"/>
      <c r="AG21" s="73"/>
      <c r="AH21" s="73"/>
      <c r="AI21" s="73"/>
      <c r="AJ21" s="60"/>
      <c r="AK21" s="73"/>
      <c r="AL21" s="73"/>
      <c r="AM21" s="81"/>
      <c r="AN21" s="73"/>
      <c r="AO21" s="78"/>
      <c r="AP21" s="78"/>
      <c r="AQ21" s="78"/>
      <c r="AR21" s="78"/>
      <c r="AS21" s="73"/>
      <c r="AT21" s="73"/>
      <c r="AU21" s="73"/>
      <c r="AV21" s="78"/>
      <c r="AW21" s="73"/>
      <c r="AX21" s="73"/>
      <c r="AY21" s="82"/>
      <c r="AZ21" s="82"/>
      <c r="BA21" s="73"/>
      <c r="BB21" s="73"/>
      <c r="BC21" s="82"/>
      <c r="BD21" s="73"/>
      <c r="BE21" s="73"/>
      <c r="BF21" s="73"/>
      <c r="BG21" s="73"/>
      <c r="BH21" s="82"/>
      <c r="BI21" s="82"/>
      <c r="BJ21" s="82"/>
      <c r="BK21" s="82"/>
      <c r="BL21" s="82"/>
      <c r="BM21" s="82"/>
      <c r="BN21" s="82"/>
      <c r="BO21" s="73"/>
      <c r="BP21" s="68"/>
      <c r="BQ21" s="73"/>
      <c r="BR21" s="48"/>
    </row>
    <row r="22" spans="1:70" s="47" customFormat="1" ht="34.799999999999997" customHeight="1" x14ac:dyDescent="0.3">
      <c r="A22" s="60"/>
      <c r="B22" s="61" t="e">
        <f>VLOOKUP(E22,'Active-Bldg List ref'!$A:$E,4,FALSE)</f>
        <v>#N/A</v>
      </c>
      <c r="C22" s="61" t="e">
        <f>VLOOKUP(E22,'Active-Bldg List ref'!$A:$E,5,FALSE)</f>
        <v>#N/A</v>
      </c>
      <c r="D22" s="61" t="e">
        <f>VLOOKUP(E22,'Active-Bldg List ref'!$A:$B,2,FALSE)</f>
        <v>#N/A</v>
      </c>
      <c r="E22" s="61" t="e">
        <f>INDEX('Active-Bldg List ref'!$A:$A,MATCH(F22,'Active-Bldg List ref'!$C:$C,0))</f>
        <v>#N/A</v>
      </c>
      <c r="F22" s="62"/>
      <c r="G22" s="63"/>
      <c r="H22" s="64"/>
      <c r="I22" s="61" t="e">
        <f>INDEX('Keyword &amp; Type ref'!B:B,MATCH(K22,'Keyword &amp; Type ref'!D:D,0))</f>
        <v>#N/A</v>
      </c>
      <c r="J22" s="66" t="e">
        <f>INDEX('Keyword &amp; Type ref'!F:F,MATCH(L22,'Keyword &amp; Type ref'!H:H,0))</f>
        <v>#N/A</v>
      </c>
      <c r="K22" s="65"/>
      <c r="L22" s="65"/>
      <c r="M22" s="62"/>
      <c r="N22" s="67"/>
      <c r="O22" s="68"/>
      <c r="P22" s="68"/>
      <c r="Q22" s="69" t="e">
        <f>INDEX('Keyword &amp; Type ref'!$F:$V,MATCH(J22,'Keyword &amp; Type ref'!$F:$F,0),MATCH(B22,'Keyword &amp; Type ref'!$1:$1,0))</f>
        <v>#N/A</v>
      </c>
      <c r="R22" s="70" t="e">
        <f>VLOOKUP(J22,'Keyword &amp; Type ref'!$F:$L,7,FALSE)</f>
        <v>#N/A</v>
      </c>
      <c r="S22" s="71" t="e">
        <f>CONCATENATE(E22,":",VLOOKUP(J22,'Keyword &amp; Type ref'!F:H, 3,FALSE),":",$X22)</f>
        <v>#N/A</v>
      </c>
      <c r="T22" s="72" t="e">
        <f t="shared" si="0"/>
        <v>#N/A</v>
      </c>
      <c r="U22" s="73"/>
      <c r="V22" s="74" t="e">
        <f t="shared" si="1"/>
        <v>#N/A</v>
      </c>
      <c r="W22" s="75"/>
      <c r="X22" s="68"/>
      <c r="Y22" s="68"/>
      <c r="Z22" s="76"/>
      <c r="AA22" s="77" t="e">
        <f>INDEX('MFR_List ref'!$A:$A,MATCH($AB22,'MFR_List ref'!$B:$B,0))</f>
        <v>#N/A</v>
      </c>
      <c r="AB22" s="62"/>
      <c r="AC22" s="78"/>
      <c r="AD22" s="79"/>
      <c r="AE22" s="80"/>
      <c r="AF22" s="60"/>
      <c r="AG22" s="73"/>
      <c r="AH22" s="73"/>
      <c r="AI22" s="73"/>
      <c r="AJ22" s="60"/>
      <c r="AK22" s="73"/>
      <c r="AL22" s="73"/>
      <c r="AM22" s="81"/>
      <c r="AN22" s="73"/>
      <c r="AO22" s="78"/>
      <c r="AP22" s="78"/>
      <c r="AQ22" s="78"/>
      <c r="AR22" s="78"/>
      <c r="AS22" s="73"/>
      <c r="AT22" s="73"/>
      <c r="AU22" s="73"/>
      <c r="AV22" s="78"/>
      <c r="AW22" s="73"/>
      <c r="AX22" s="73"/>
      <c r="AY22" s="82"/>
      <c r="AZ22" s="82"/>
      <c r="BA22" s="73"/>
      <c r="BB22" s="73"/>
      <c r="BC22" s="82"/>
      <c r="BD22" s="73"/>
      <c r="BE22" s="73"/>
      <c r="BF22" s="73"/>
      <c r="BG22" s="73"/>
      <c r="BH22" s="82"/>
      <c r="BI22" s="82"/>
      <c r="BJ22" s="82"/>
      <c r="BK22" s="82"/>
      <c r="BL22" s="82"/>
      <c r="BM22" s="82"/>
      <c r="BN22" s="82"/>
      <c r="BO22" s="73"/>
      <c r="BP22" s="68"/>
      <c r="BQ22" s="73"/>
      <c r="BR22" s="48"/>
    </row>
    <row r="23" spans="1:70" s="47" customFormat="1" ht="34.799999999999997" customHeight="1" x14ac:dyDescent="0.3">
      <c r="A23" s="60"/>
      <c r="B23" s="61" t="e">
        <f>VLOOKUP(E23,'Active-Bldg List ref'!$A:$E,4,FALSE)</f>
        <v>#N/A</v>
      </c>
      <c r="C23" s="61" t="e">
        <f>VLOOKUP(E23,'Active-Bldg List ref'!$A:$E,5,FALSE)</f>
        <v>#N/A</v>
      </c>
      <c r="D23" s="61" t="e">
        <f>VLOOKUP(E23,'Active-Bldg List ref'!$A:$B,2,FALSE)</f>
        <v>#N/A</v>
      </c>
      <c r="E23" s="61" t="e">
        <f>INDEX('Active-Bldg List ref'!$A:$A,MATCH(F23,'Active-Bldg List ref'!$C:$C,0))</f>
        <v>#N/A</v>
      </c>
      <c r="F23" s="62"/>
      <c r="G23" s="63"/>
      <c r="H23" s="64"/>
      <c r="I23" s="61" t="e">
        <f>INDEX('Keyword &amp; Type ref'!B:B,MATCH(K23,'Keyword &amp; Type ref'!D:D,0))</f>
        <v>#N/A</v>
      </c>
      <c r="J23" s="66" t="e">
        <f>INDEX('Keyword &amp; Type ref'!F:F,MATCH(L23,'Keyword &amp; Type ref'!H:H,0))</f>
        <v>#N/A</v>
      </c>
      <c r="K23" s="65"/>
      <c r="L23" s="65"/>
      <c r="M23" s="62"/>
      <c r="N23" s="67"/>
      <c r="O23" s="68"/>
      <c r="P23" s="68"/>
      <c r="Q23" s="69" t="e">
        <f>INDEX('Keyword &amp; Type ref'!$F:$V,MATCH(J23,'Keyword &amp; Type ref'!$F:$F,0),MATCH(B23,'Keyword &amp; Type ref'!$1:$1,0))</f>
        <v>#N/A</v>
      </c>
      <c r="R23" s="70" t="e">
        <f>VLOOKUP(J23,'Keyword &amp; Type ref'!$F:$L,7,FALSE)</f>
        <v>#N/A</v>
      </c>
      <c r="S23" s="71" t="e">
        <f>CONCATENATE(E23,":",VLOOKUP(J23,'Keyword &amp; Type ref'!F:H, 3,FALSE),":",$X23)</f>
        <v>#N/A</v>
      </c>
      <c r="T23" s="72" t="e">
        <f t="shared" si="0"/>
        <v>#N/A</v>
      </c>
      <c r="U23" s="73"/>
      <c r="V23" s="74" t="e">
        <f t="shared" si="1"/>
        <v>#N/A</v>
      </c>
      <c r="W23" s="75"/>
      <c r="X23" s="68"/>
      <c r="Y23" s="68"/>
      <c r="Z23" s="76"/>
      <c r="AA23" s="77" t="e">
        <f>INDEX('MFR_List ref'!$A:$A,MATCH($AB23,'MFR_List ref'!$B:$B,0))</f>
        <v>#N/A</v>
      </c>
      <c r="AB23" s="62"/>
      <c r="AC23" s="78"/>
      <c r="AD23" s="79"/>
      <c r="AE23" s="80"/>
      <c r="AF23" s="60"/>
      <c r="AG23" s="73"/>
      <c r="AH23" s="73"/>
      <c r="AI23" s="73"/>
      <c r="AJ23" s="60"/>
      <c r="AK23" s="73"/>
      <c r="AL23" s="73"/>
      <c r="AM23" s="81"/>
      <c r="AN23" s="73"/>
      <c r="AO23" s="78"/>
      <c r="AP23" s="78"/>
      <c r="AQ23" s="78"/>
      <c r="AR23" s="78"/>
      <c r="AS23" s="73"/>
      <c r="AT23" s="73"/>
      <c r="AU23" s="73"/>
      <c r="AV23" s="78"/>
      <c r="AW23" s="73"/>
      <c r="AX23" s="73"/>
      <c r="AY23" s="82"/>
      <c r="AZ23" s="82"/>
      <c r="BA23" s="73"/>
      <c r="BB23" s="73"/>
      <c r="BC23" s="82"/>
      <c r="BD23" s="73"/>
      <c r="BE23" s="73"/>
      <c r="BF23" s="73"/>
      <c r="BG23" s="73"/>
      <c r="BH23" s="82"/>
      <c r="BI23" s="82"/>
      <c r="BJ23" s="82"/>
      <c r="BK23" s="82"/>
      <c r="BL23" s="82"/>
      <c r="BM23" s="82"/>
      <c r="BN23" s="82"/>
      <c r="BO23" s="73"/>
      <c r="BP23" s="68"/>
      <c r="BQ23" s="73"/>
      <c r="BR23" s="48"/>
    </row>
    <row r="24" spans="1:70" s="47" customFormat="1" ht="34.799999999999997" customHeight="1" x14ac:dyDescent="0.3">
      <c r="A24" s="60"/>
      <c r="B24" s="61" t="e">
        <f>VLOOKUP(E24,'Active-Bldg List ref'!$A:$E,4,FALSE)</f>
        <v>#N/A</v>
      </c>
      <c r="C24" s="61" t="e">
        <f>VLOOKUP(E24,'Active-Bldg List ref'!$A:$E,5,FALSE)</f>
        <v>#N/A</v>
      </c>
      <c r="D24" s="61" t="e">
        <f>VLOOKUP(E24,'Active-Bldg List ref'!$A:$B,2,FALSE)</f>
        <v>#N/A</v>
      </c>
      <c r="E24" s="61" t="e">
        <f>INDEX('Active-Bldg List ref'!$A:$A,MATCH(F24,'Active-Bldg List ref'!$C:$C,0))</f>
        <v>#N/A</v>
      </c>
      <c r="F24" s="62"/>
      <c r="G24" s="63"/>
      <c r="H24" s="64"/>
      <c r="I24" s="61" t="e">
        <f>INDEX('Keyword &amp; Type ref'!B:B,MATCH(K24,'Keyword &amp; Type ref'!D:D,0))</f>
        <v>#N/A</v>
      </c>
      <c r="J24" s="66" t="e">
        <f>INDEX('Keyword &amp; Type ref'!F:F,MATCH(L24,'Keyword &amp; Type ref'!H:H,0))</f>
        <v>#N/A</v>
      </c>
      <c r="K24" s="65"/>
      <c r="L24" s="65"/>
      <c r="M24" s="62"/>
      <c r="N24" s="67"/>
      <c r="O24" s="68"/>
      <c r="P24" s="68"/>
      <c r="Q24" s="69" t="e">
        <f>INDEX('Keyword &amp; Type ref'!$F:$V,MATCH(J24,'Keyword &amp; Type ref'!$F:$F,0),MATCH(B24,'Keyword &amp; Type ref'!$1:$1,0))</f>
        <v>#N/A</v>
      </c>
      <c r="R24" s="70" t="e">
        <f>VLOOKUP(J24,'Keyword &amp; Type ref'!$F:$L,7,FALSE)</f>
        <v>#N/A</v>
      </c>
      <c r="S24" s="71" t="e">
        <f>CONCATENATE(E24,":",VLOOKUP(J24,'Keyword &amp; Type ref'!F:H, 3,FALSE),":",$X24)</f>
        <v>#N/A</v>
      </c>
      <c r="T24" s="72" t="e">
        <f t="shared" si="0"/>
        <v>#N/A</v>
      </c>
      <c r="U24" s="73"/>
      <c r="V24" s="74" t="e">
        <f t="shared" si="1"/>
        <v>#N/A</v>
      </c>
      <c r="W24" s="75"/>
      <c r="X24" s="68"/>
      <c r="Y24" s="68"/>
      <c r="Z24" s="76"/>
      <c r="AA24" s="77" t="e">
        <f>INDEX('MFR_List ref'!$A:$A,MATCH($AB24,'MFR_List ref'!$B:$B,0))</f>
        <v>#N/A</v>
      </c>
      <c r="AB24" s="62"/>
      <c r="AC24" s="78"/>
      <c r="AD24" s="79"/>
      <c r="AE24" s="80"/>
      <c r="AF24" s="60"/>
      <c r="AG24" s="73"/>
      <c r="AH24" s="73"/>
      <c r="AI24" s="73"/>
      <c r="AJ24" s="60"/>
      <c r="AK24" s="73"/>
      <c r="AL24" s="73"/>
      <c r="AM24" s="81"/>
      <c r="AN24" s="73"/>
      <c r="AO24" s="78"/>
      <c r="AP24" s="78"/>
      <c r="AQ24" s="78"/>
      <c r="AR24" s="78"/>
      <c r="AS24" s="73"/>
      <c r="AT24" s="73"/>
      <c r="AU24" s="73"/>
      <c r="AV24" s="78"/>
      <c r="AW24" s="73"/>
      <c r="AX24" s="73"/>
      <c r="AY24" s="82"/>
      <c r="AZ24" s="82"/>
      <c r="BA24" s="73"/>
      <c r="BB24" s="73"/>
      <c r="BC24" s="82"/>
      <c r="BD24" s="73"/>
      <c r="BE24" s="73"/>
      <c r="BF24" s="73"/>
      <c r="BG24" s="73"/>
      <c r="BH24" s="82"/>
      <c r="BI24" s="82"/>
      <c r="BJ24" s="82"/>
      <c r="BK24" s="82"/>
      <c r="BL24" s="82"/>
      <c r="BM24" s="82"/>
      <c r="BN24" s="82"/>
      <c r="BO24" s="73"/>
      <c r="BP24" s="68"/>
      <c r="BQ24" s="73"/>
      <c r="BR24" s="48"/>
    </row>
    <row r="25" spans="1:70" s="47" customFormat="1" ht="34.799999999999997" customHeight="1" x14ac:dyDescent="0.3">
      <c r="A25" s="60"/>
      <c r="B25" s="61" t="e">
        <f>VLOOKUP(E25,'Active-Bldg List ref'!$A:$E,4,FALSE)</f>
        <v>#N/A</v>
      </c>
      <c r="C25" s="61" t="e">
        <f>VLOOKUP(E25,'Active-Bldg List ref'!$A:$E,5,FALSE)</f>
        <v>#N/A</v>
      </c>
      <c r="D25" s="61" t="e">
        <f>VLOOKUP(E25,'Active-Bldg List ref'!$A:$B,2,FALSE)</f>
        <v>#N/A</v>
      </c>
      <c r="E25" s="61" t="e">
        <f>INDEX('Active-Bldg List ref'!$A:$A,MATCH(F25,'Active-Bldg List ref'!$C:$C,0))</f>
        <v>#N/A</v>
      </c>
      <c r="F25" s="62"/>
      <c r="G25" s="63"/>
      <c r="H25" s="64"/>
      <c r="I25" s="61" t="e">
        <f>INDEX('Keyword &amp; Type ref'!B:B,MATCH(K25,'Keyword &amp; Type ref'!D:D,0))</f>
        <v>#N/A</v>
      </c>
      <c r="J25" s="66" t="e">
        <f>INDEX('Keyword &amp; Type ref'!F:F,MATCH(L25,'Keyword &amp; Type ref'!H:H,0))</f>
        <v>#N/A</v>
      </c>
      <c r="K25" s="65"/>
      <c r="L25" s="65"/>
      <c r="M25" s="62"/>
      <c r="N25" s="67"/>
      <c r="O25" s="68"/>
      <c r="P25" s="68"/>
      <c r="Q25" s="69" t="e">
        <f>INDEX('Keyword &amp; Type ref'!$F:$V,MATCH(J25,'Keyword &amp; Type ref'!$F:$F,0),MATCH(B25,'Keyword &amp; Type ref'!$1:$1,0))</f>
        <v>#N/A</v>
      </c>
      <c r="R25" s="70" t="e">
        <f>VLOOKUP(J25,'Keyword &amp; Type ref'!$F:$L,7,FALSE)</f>
        <v>#N/A</v>
      </c>
      <c r="S25" s="71" t="e">
        <f>CONCATENATE(E25,":",VLOOKUP(J25,'Keyword &amp; Type ref'!F:H, 3,FALSE),":",$X25)</f>
        <v>#N/A</v>
      </c>
      <c r="T25" s="72" t="e">
        <f t="shared" si="0"/>
        <v>#N/A</v>
      </c>
      <c r="U25" s="73"/>
      <c r="V25" s="74" t="e">
        <f t="shared" si="1"/>
        <v>#N/A</v>
      </c>
      <c r="W25" s="75"/>
      <c r="X25" s="68"/>
      <c r="Y25" s="68"/>
      <c r="Z25" s="76"/>
      <c r="AA25" s="77" t="e">
        <f>INDEX('MFR_List ref'!$A:$A,MATCH($AB25,'MFR_List ref'!$B:$B,0))</f>
        <v>#N/A</v>
      </c>
      <c r="AB25" s="62"/>
      <c r="AC25" s="78"/>
      <c r="AD25" s="79"/>
      <c r="AE25" s="80"/>
      <c r="AF25" s="60"/>
      <c r="AG25" s="73"/>
      <c r="AH25" s="73"/>
      <c r="AI25" s="73"/>
      <c r="AJ25" s="60"/>
      <c r="AK25" s="73"/>
      <c r="AL25" s="73"/>
      <c r="AM25" s="81"/>
      <c r="AN25" s="73"/>
      <c r="AO25" s="78"/>
      <c r="AP25" s="78"/>
      <c r="AQ25" s="78"/>
      <c r="AR25" s="78"/>
      <c r="AS25" s="73"/>
      <c r="AT25" s="73"/>
      <c r="AU25" s="73"/>
      <c r="AV25" s="78"/>
      <c r="AW25" s="73"/>
      <c r="AX25" s="73"/>
      <c r="AY25" s="82"/>
      <c r="AZ25" s="82"/>
      <c r="BA25" s="73"/>
      <c r="BB25" s="73"/>
      <c r="BC25" s="82"/>
      <c r="BD25" s="73"/>
      <c r="BE25" s="73"/>
      <c r="BF25" s="73"/>
      <c r="BG25" s="73"/>
      <c r="BH25" s="82"/>
      <c r="BI25" s="82"/>
      <c r="BJ25" s="82"/>
      <c r="BK25" s="82"/>
      <c r="BL25" s="82"/>
      <c r="BM25" s="82"/>
      <c r="BN25" s="82"/>
      <c r="BO25" s="73"/>
      <c r="BP25" s="68"/>
      <c r="BQ25" s="73"/>
      <c r="BR25" s="48"/>
    </row>
    <row r="26" spans="1:70" s="47" customFormat="1" ht="34.799999999999997" customHeight="1" x14ac:dyDescent="0.3">
      <c r="A26" s="60"/>
      <c r="B26" s="61" t="e">
        <f>VLOOKUP(E26,'Active-Bldg List ref'!$A:$E,4,FALSE)</f>
        <v>#N/A</v>
      </c>
      <c r="C26" s="61" t="e">
        <f>VLOOKUP(E26,'Active-Bldg List ref'!$A:$E,5,FALSE)</f>
        <v>#N/A</v>
      </c>
      <c r="D26" s="61" t="e">
        <f>VLOOKUP(E26,'Active-Bldg List ref'!$A:$B,2,FALSE)</f>
        <v>#N/A</v>
      </c>
      <c r="E26" s="61" t="e">
        <f>INDEX('Active-Bldg List ref'!$A:$A,MATCH(F26,'Active-Bldg List ref'!$C:$C,0))</f>
        <v>#N/A</v>
      </c>
      <c r="F26" s="62"/>
      <c r="G26" s="63"/>
      <c r="H26" s="64"/>
      <c r="I26" s="61" t="e">
        <f>INDEX('Keyword &amp; Type ref'!B:B,MATCH(K26,'Keyword &amp; Type ref'!D:D,0))</f>
        <v>#N/A</v>
      </c>
      <c r="J26" s="66" t="e">
        <f>INDEX('Keyword &amp; Type ref'!F:F,MATCH(L26,'Keyword &amp; Type ref'!H:H,0))</f>
        <v>#N/A</v>
      </c>
      <c r="K26" s="65"/>
      <c r="L26" s="65"/>
      <c r="M26" s="62"/>
      <c r="N26" s="67"/>
      <c r="O26" s="68"/>
      <c r="P26" s="68"/>
      <c r="Q26" s="69" t="e">
        <f>INDEX('Keyword &amp; Type ref'!$F:$V,MATCH(J26,'Keyword &amp; Type ref'!$F:$F,0),MATCH(B26,'Keyword &amp; Type ref'!$1:$1,0))</f>
        <v>#N/A</v>
      </c>
      <c r="R26" s="70" t="e">
        <f>VLOOKUP(J26,'Keyword &amp; Type ref'!$F:$L,7,FALSE)</f>
        <v>#N/A</v>
      </c>
      <c r="S26" s="71" t="e">
        <f>CONCATENATE(E26,":",VLOOKUP(J26,'Keyword &amp; Type ref'!F:H, 3,FALSE),":",$X26)</f>
        <v>#N/A</v>
      </c>
      <c r="T26" s="72" t="e">
        <f t="shared" si="0"/>
        <v>#N/A</v>
      </c>
      <c r="U26" s="73"/>
      <c r="V26" s="74" t="e">
        <f t="shared" si="1"/>
        <v>#N/A</v>
      </c>
      <c r="W26" s="75"/>
      <c r="X26" s="68"/>
      <c r="Y26" s="68"/>
      <c r="Z26" s="76"/>
      <c r="AA26" s="77" t="e">
        <f>INDEX('MFR_List ref'!$A:$A,MATCH($AB26,'MFR_List ref'!$B:$B,0))</f>
        <v>#N/A</v>
      </c>
      <c r="AB26" s="62"/>
      <c r="AC26" s="78"/>
      <c r="AD26" s="79"/>
      <c r="AE26" s="80"/>
      <c r="AF26" s="60"/>
      <c r="AG26" s="73"/>
      <c r="AH26" s="73"/>
      <c r="AI26" s="73"/>
      <c r="AJ26" s="60"/>
      <c r="AK26" s="73"/>
      <c r="AL26" s="73"/>
      <c r="AM26" s="81"/>
      <c r="AN26" s="73"/>
      <c r="AO26" s="78"/>
      <c r="AP26" s="78"/>
      <c r="AQ26" s="78"/>
      <c r="AR26" s="78"/>
      <c r="AS26" s="73"/>
      <c r="AT26" s="73"/>
      <c r="AU26" s="73"/>
      <c r="AV26" s="78"/>
      <c r="AW26" s="73"/>
      <c r="AX26" s="73"/>
      <c r="AY26" s="82"/>
      <c r="AZ26" s="82"/>
      <c r="BA26" s="73"/>
      <c r="BB26" s="73"/>
      <c r="BC26" s="82"/>
      <c r="BD26" s="73"/>
      <c r="BE26" s="73"/>
      <c r="BF26" s="73"/>
      <c r="BG26" s="73"/>
      <c r="BH26" s="82"/>
      <c r="BI26" s="82"/>
      <c r="BJ26" s="82"/>
      <c r="BK26" s="82"/>
      <c r="BL26" s="82"/>
      <c r="BM26" s="82"/>
      <c r="BN26" s="82"/>
      <c r="BO26" s="73"/>
      <c r="BP26" s="68"/>
      <c r="BQ26" s="73"/>
      <c r="BR26" s="48"/>
    </row>
    <row r="27" spans="1:70" s="47" customFormat="1" ht="34.799999999999997" customHeight="1" x14ac:dyDescent="0.3">
      <c r="A27" s="60"/>
      <c r="B27" s="61" t="e">
        <f>VLOOKUP(E27,'Active-Bldg List ref'!$A:$E,4,FALSE)</f>
        <v>#N/A</v>
      </c>
      <c r="C27" s="61" t="e">
        <f>VLOOKUP(E27,'Active-Bldg List ref'!$A:$E,5,FALSE)</f>
        <v>#N/A</v>
      </c>
      <c r="D27" s="61" t="e">
        <f>VLOOKUP(E27,'Active-Bldg List ref'!$A:$B,2,FALSE)</f>
        <v>#N/A</v>
      </c>
      <c r="E27" s="61" t="e">
        <f>INDEX('Active-Bldg List ref'!$A:$A,MATCH(F27,'Active-Bldg List ref'!$C:$C,0))</f>
        <v>#N/A</v>
      </c>
      <c r="F27" s="62"/>
      <c r="G27" s="63"/>
      <c r="H27" s="64"/>
      <c r="I27" s="61" t="e">
        <f>INDEX('Keyword &amp; Type ref'!B:B,MATCH(K27,'Keyword &amp; Type ref'!D:D,0))</f>
        <v>#N/A</v>
      </c>
      <c r="J27" s="66" t="e">
        <f>INDEX('Keyword &amp; Type ref'!F:F,MATCH(L27,'Keyword &amp; Type ref'!H:H,0))</f>
        <v>#N/A</v>
      </c>
      <c r="K27" s="65"/>
      <c r="L27" s="65"/>
      <c r="M27" s="62"/>
      <c r="N27" s="67"/>
      <c r="O27" s="68"/>
      <c r="P27" s="68"/>
      <c r="Q27" s="69" t="e">
        <f>INDEX('Keyword &amp; Type ref'!$F:$V,MATCH(J27,'Keyword &amp; Type ref'!$F:$F,0),MATCH(B27,'Keyword &amp; Type ref'!$1:$1,0))</f>
        <v>#N/A</v>
      </c>
      <c r="R27" s="70" t="e">
        <f>VLOOKUP(J27,'Keyword &amp; Type ref'!$F:$L,7,FALSE)</f>
        <v>#N/A</v>
      </c>
      <c r="S27" s="71" t="e">
        <f>CONCATENATE(E27,":",VLOOKUP(J27,'Keyword &amp; Type ref'!F:H, 3,FALSE),":",$X27)</f>
        <v>#N/A</v>
      </c>
      <c r="T27" s="72" t="e">
        <f t="shared" si="0"/>
        <v>#N/A</v>
      </c>
      <c r="U27" s="73"/>
      <c r="V27" s="74" t="e">
        <f t="shared" si="1"/>
        <v>#N/A</v>
      </c>
      <c r="W27" s="75"/>
      <c r="X27" s="68"/>
      <c r="Y27" s="68"/>
      <c r="Z27" s="76"/>
      <c r="AA27" s="77" t="e">
        <f>INDEX('MFR_List ref'!$A:$A,MATCH($AB27,'MFR_List ref'!$B:$B,0))</f>
        <v>#N/A</v>
      </c>
      <c r="AB27" s="62"/>
      <c r="AC27" s="78"/>
      <c r="AD27" s="79"/>
      <c r="AE27" s="80"/>
      <c r="AF27" s="60"/>
      <c r="AG27" s="73"/>
      <c r="AH27" s="73"/>
      <c r="AI27" s="73"/>
      <c r="AJ27" s="60"/>
      <c r="AK27" s="73"/>
      <c r="AL27" s="73"/>
      <c r="AM27" s="81"/>
      <c r="AN27" s="73"/>
      <c r="AO27" s="78"/>
      <c r="AP27" s="78"/>
      <c r="AQ27" s="78"/>
      <c r="AR27" s="78"/>
      <c r="AS27" s="73"/>
      <c r="AT27" s="73"/>
      <c r="AU27" s="73"/>
      <c r="AV27" s="78"/>
      <c r="AW27" s="73"/>
      <c r="AX27" s="73"/>
      <c r="AY27" s="82"/>
      <c r="AZ27" s="82"/>
      <c r="BA27" s="73"/>
      <c r="BB27" s="73"/>
      <c r="BC27" s="82"/>
      <c r="BD27" s="73"/>
      <c r="BE27" s="73"/>
      <c r="BF27" s="73"/>
      <c r="BG27" s="73"/>
      <c r="BH27" s="82"/>
      <c r="BI27" s="82"/>
      <c r="BJ27" s="82"/>
      <c r="BK27" s="82"/>
      <c r="BL27" s="82"/>
      <c r="BM27" s="82"/>
      <c r="BN27" s="82"/>
      <c r="BO27" s="73"/>
      <c r="BP27" s="68"/>
      <c r="BQ27" s="73"/>
      <c r="BR27" s="48"/>
    </row>
    <row r="28" spans="1:70" s="47" customFormat="1" ht="34.799999999999997" customHeight="1" x14ac:dyDescent="0.3">
      <c r="A28" s="60"/>
      <c r="B28" s="61" t="e">
        <f>VLOOKUP(E28,'Active-Bldg List ref'!$A:$E,4,FALSE)</f>
        <v>#N/A</v>
      </c>
      <c r="C28" s="61" t="e">
        <f>VLOOKUP(E28,'Active-Bldg List ref'!$A:$E,5,FALSE)</f>
        <v>#N/A</v>
      </c>
      <c r="D28" s="61" t="e">
        <f>VLOOKUP(E28,'Active-Bldg List ref'!$A:$B,2,FALSE)</f>
        <v>#N/A</v>
      </c>
      <c r="E28" s="61" t="e">
        <f>INDEX('Active-Bldg List ref'!$A:$A,MATCH(F28,'Active-Bldg List ref'!$C:$C,0))</f>
        <v>#N/A</v>
      </c>
      <c r="F28" s="62"/>
      <c r="G28" s="63"/>
      <c r="H28" s="64"/>
      <c r="I28" s="61" t="e">
        <f>INDEX('Keyword &amp; Type ref'!B:B,MATCH(K28,'Keyword &amp; Type ref'!D:D,0))</f>
        <v>#N/A</v>
      </c>
      <c r="J28" s="66" t="e">
        <f>INDEX('Keyword &amp; Type ref'!F:F,MATCH(L28,'Keyword &amp; Type ref'!H:H,0))</f>
        <v>#N/A</v>
      </c>
      <c r="K28" s="65"/>
      <c r="L28" s="65"/>
      <c r="M28" s="62"/>
      <c r="N28" s="67"/>
      <c r="O28" s="68"/>
      <c r="P28" s="68"/>
      <c r="Q28" s="69" t="e">
        <f>INDEX('Keyword &amp; Type ref'!$F:$V,MATCH(J28,'Keyword &amp; Type ref'!$F:$F,0),MATCH(B28,'Keyword &amp; Type ref'!$1:$1,0))</f>
        <v>#N/A</v>
      </c>
      <c r="R28" s="70" t="e">
        <f>VLOOKUP(J28,'Keyword &amp; Type ref'!$F:$L,7,FALSE)</f>
        <v>#N/A</v>
      </c>
      <c r="S28" s="71" t="e">
        <f>CONCATENATE(E28,":",VLOOKUP(J28,'Keyword &amp; Type ref'!F:H, 3,FALSE),":",$X28)</f>
        <v>#N/A</v>
      </c>
      <c r="T28" s="72" t="e">
        <f t="shared" si="0"/>
        <v>#N/A</v>
      </c>
      <c r="U28" s="73"/>
      <c r="V28" s="74" t="e">
        <f t="shared" si="1"/>
        <v>#N/A</v>
      </c>
      <c r="W28" s="75"/>
      <c r="X28" s="68"/>
      <c r="Y28" s="68"/>
      <c r="Z28" s="76"/>
      <c r="AA28" s="77" t="e">
        <f>INDEX('MFR_List ref'!$A:$A,MATCH($AB28,'MFR_List ref'!$B:$B,0))</f>
        <v>#N/A</v>
      </c>
      <c r="AB28" s="62"/>
      <c r="AC28" s="78"/>
      <c r="AD28" s="79"/>
      <c r="AE28" s="80"/>
      <c r="AF28" s="60"/>
      <c r="AG28" s="73"/>
      <c r="AH28" s="73"/>
      <c r="AI28" s="73"/>
      <c r="AJ28" s="60"/>
      <c r="AK28" s="73"/>
      <c r="AL28" s="73"/>
      <c r="AM28" s="81"/>
      <c r="AN28" s="73"/>
      <c r="AO28" s="78"/>
      <c r="AP28" s="78"/>
      <c r="AQ28" s="78"/>
      <c r="AR28" s="78"/>
      <c r="AS28" s="73"/>
      <c r="AT28" s="73"/>
      <c r="AU28" s="73"/>
      <c r="AV28" s="78"/>
      <c r="AW28" s="73"/>
      <c r="AX28" s="73"/>
      <c r="AY28" s="82"/>
      <c r="AZ28" s="82"/>
      <c r="BA28" s="73"/>
      <c r="BB28" s="73"/>
      <c r="BC28" s="82"/>
      <c r="BD28" s="73"/>
      <c r="BE28" s="73"/>
      <c r="BF28" s="73"/>
      <c r="BG28" s="73"/>
      <c r="BH28" s="82"/>
      <c r="BI28" s="82"/>
      <c r="BJ28" s="82"/>
      <c r="BK28" s="82"/>
      <c r="BL28" s="82"/>
      <c r="BM28" s="82"/>
      <c r="BN28" s="82"/>
      <c r="BO28" s="73"/>
      <c r="BP28" s="68"/>
      <c r="BQ28" s="73"/>
      <c r="BR28" s="48"/>
    </row>
    <row r="29" spans="1:70" s="47" customFormat="1" ht="34.799999999999997" customHeight="1" x14ac:dyDescent="0.3">
      <c r="A29" s="60"/>
      <c r="B29" s="61" t="e">
        <f>VLOOKUP(E29,'Active-Bldg List ref'!$A:$E,4,FALSE)</f>
        <v>#N/A</v>
      </c>
      <c r="C29" s="61" t="e">
        <f>VLOOKUP(E29,'Active-Bldg List ref'!$A:$E,5,FALSE)</f>
        <v>#N/A</v>
      </c>
      <c r="D29" s="61" t="e">
        <f>VLOOKUP(E29,'Active-Bldg List ref'!$A:$B,2,FALSE)</f>
        <v>#N/A</v>
      </c>
      <c r="E29" s="61" t="e">
        <f>INDEX('Active-Bldg List ref'!$A:$A,MATCH(F29,'Active-Bldg List ref'!$C:$C,0))</f>
        <v>#N/A</v>
      </c>
      <c r="F29" s="62"/>
      <c r="G29" s="63"/>
      <c r="H29" s="64"/>
      <c r="I29" s="61" t="e">
        <f>INDEX('Keyword &amp; Type ref'!B:B,MATCH(K29,'Keyword &amp; Type ref'!D:D,0))</f>
        <v>#N/A</v>
      </c>
      <c r="J29" s="66" t="e">
        <f>INDEX('Keyword &amp; Type ref'!F:F,MATCH(L29,'Keyword &amp; Type ref'!H:H,0))</f>
        <v>#N/A</v>
      </c>
      <c r="K29" s="65"/>
      <c r="L29" s="65"/>
      <c r="M29" s="62"/>
      <c r="N29" s="67"/>
      <c r="O29" s="68"/>
      <c r="P29" s="68"/>
      <c r="Q29" s="69" t="e">
        <f>INDEX('Keyword &amp; Type ref'!$F:$V,MATCH(J29,'Keyword &amp; Type ref'!$F:$F,0),MATCH(B29,'Keyword &amp; Type ref'!$1:$1,0))</f>
        <v>#N/A</v>
      </c>
      <c r="R29" s="70" t="e">
        <f>VLOOKUP(J29,'Keyword &amp; Type ref'!$F:$L,7,FALSE)</f>
        <v>#N/A</v>
      </c>
      <c r="S29" s="71" t="e">
        <f>CONCATENATE(E29,":",VLOOKUP(J29,'Keyword &amp; Type ref'!F:H, 3,FALSE),":",$X29)</f>
        <v>#N/A</v>
      </c>
      <c r="T29" s="72" t="e">
        <f t="shared" si="0"/>
        <v>#N/A</v>
      </c>
      <c r="U29" s="73"/>
      <c r="V29" s="74" t="e">
        <f t="shared" si="1"/>
        <v>#N/A</v>
      </c>
      <c r="W29" s="75"/>
      <c r="X29" s="68"/>
      <c r="Y29" s="68"/>
      <c r="Z29" s="76"/>
      <c r="AA29" s="77" t="e">
        <f>INDEX('MFR_List ref'!$A:$A,MATCH($AB29,'MFR_List ref'!$B:$B,0))</f>
        <v>#N/A</v>
      </c>
      <c r="AB29" s="62"/>
      <c r="AC29" s="78"/>
      <c r="AD29" s="79"/>
      <c r="AE29" s="80"/>
      <c r="AF29" s="60"/>
      <c r="AG29" s="73"/>
      <c r="AH29" s="73"/>
      <c r="AI29" s="73"/>
      <c r="AJ29" s="60"/>
      <c r="AK29" s="73"/>
      <c r="AL29" s="73"/>
      <c r="AM29" s="81"/>
      <c r="AN29" s="73"/>
      <c r="AO29" s="78"/>
      <c r="AP29" s="78"/>
      <c r="AQ29" s="78"/>
      <c r="AR29" s="78"/>
      <c r="AS29" s="73"/>
      <c r="AT29" s="73"/>
      <c r="AU29" s="73"/>
      <c r="AV29" s="78"/>
      <c r="AW29" s="73"/>
      <c r="AX29" s="73"/>
      <c r="AY29" s="82"/>
      <c r="AZ29" s="82"/>
      <c r="BA29" s="73"/>
      <c r="BB29" s="73"/>
      <c r="BC29" s="82"/>
      <c r="BD29" s="73"/>
      <c r="BE29" s="73"/>
      <c r="BF29" s="73"/>
      <c r="BG29" s="73"/>
      <c r="BH29" s="82"/>
      <c r="BI29" s="82"/>
      <c r="BJ29" s="82"/>
      <c r="BK29" s="82"/>
      <c r="BL29" s="82"/>
      <c r="BM29" s="82"/>
      <c r="BN29" s="82"/>
      <c r="BO29" s="73"/>
      <c r="BP29" s="68"/>
      <c r="BQ29" s="73"/>
      <c r="BR29" s="48"/>
    </row>
    <row r="30" spans="1:70" s="47" customFormat="1" ht="34.799999999999997" customHeight="1" x14ac:dyDescent="0.3">
      <c r="A30" s="60"/>
      <c r="B30" s="61" t="e">
        <f>VLOOKUP(E30,'Active-Bldg List ref'!$A:$E,4,FALSE)</f>
        <v>#N/A</v>
      </c>
      <c r="C30" s="61" t="e">
        <f>VLOOKUP(E30,'Active-Bldg List ref'!$A:$E,5,FALSE)</f>
        <v>#N/A</v>
      </c>
      <c r="D30" s="61" t="e">
        <f>VLOOKUP(E30,'Active-Bldg List ref'!$A:$B,2,FALSE)</f>
        <v>#N/A</v>
      </c>
      <c r="E30" s="61" t="e">
        <f>INDEX('Active-Bldg List ref'!$A:$A,MATCH(F30,'Active-Bldg List ref'!$C:$C,0))</f>
        <v>#N/A</v>
      </c>
      <c r="F30" s="62"/>
      <c r="G30" s="63"/>
      <c r="H30" s="64"/>
      <c r="I30" s="61" t="e">
        <f>INDEX('Keyword &amp; Type ref'!B:B,MATCH(K30,'Keyword &amp; Type ref'!D:D,0))</f>
        <v>#N/A</v>
      </c>
      <c r="J30" s="66" t="e">
        <f>INDEX('Keyword &amp; Type ref'!F:F,MATCH(L30,'Keyword &amp; Type ref'!H:H,0))</f>
        <v>#N/A</v>
      </c>
      <c r="K30" s="65"/>
      <c r="L30" s="65"/>
      <c r="M30" s="62"/>
      <c r="N30" s="67"/>
      <c r="O30" s="68"/>
      <c r="P30" s="68"/>
      <c r="Q30" s="69" t="e">
        <f>INDEX('Keyword &amp; Type ref'!$F:$V,MATCH(J30,'Keyword &amp; Type ref'!$F:$F,0),MATCH(B30,'Keyword &amp; Type ref'!$1:$1,0))</f>
        <v>#N/A</v>
      </c>
      <c r="R30" s="70" t="e">
        <f>VLOOKUP(J30,'Keyword &amp; Type ref'!$F:$L,7,FALSE)</f>
        <v>#N/A</v>
      </c>
      <c r="S30" s="71" t="e">
        <f>CONCATENATE(E30,":",VLOOKUP(J30,'Keyword &amp; Type ref'!F:H, 3,FALSE),":",$X30)</f>
        <v>#N/A</v>
      </c>
      <c r="T30" s="72" t="e">
        <f t="shared" si="0"/>
        <v>#N/A</v>
      </c>
      <c r="U30" s="73"/>
      <c r="V30" s="74" t="e">
        <f t="shared" si="1"/>
        <v>#N/A</v>
      </c>
      <c r="W30" s="75"/>
      <c r="X30" s="68"/>
      <c r="Y30" s="68"/>
      <c r="Z30" s="76"/>
      <c r="AA30" s="77" t="e">
        <f>INDEX('MFR_List ref'!$A:$A,MATCH($AB30,'MFR_List ref'!$B:$B,0))</f>
        <v>#N/A</v>
      </c>
      <c r="AB30" s="62"/>
      <c r="AC30" s="78"/>
      <c r="AD30" s="79"/>
      <c r="AE30" s="80"/>
      <c r="AF30" s="60"/>
      <c r="AG30" s="73"/>
      <c r="AH30" s="73"/>
      <c r="AI30" s="73"/>
      <c r="AJ30" s="60"/>
      <c r="AK30" s="73"/>
      <c r="AL30" s="73"/>
      <c r="AM30" s="81"/>
      <c r="AN30" s="73"/>
      <c r="AO30" s="78"/>
      <c r="AP30" s="78"/>
      <c r="AQ30" s="78"/>
      <c r="AR30" s="78"/>
      <c r="AS30" s="73"/>
      <c r="AT30" s="73"/>
      <c r="AU30" s="73"/>
      <c r="AV30" s="78"/>
      <c r="AW30" s="73"/>
      <c r="AX30" s="73"/>
      <c r="AY30" s="82"/>
      <c r="AZ30" s="82"/>
      <c r="BA30" s="73"/>
      <c r="BB30" s="73"/>
      <c r="BC30" s="82"/>
      <c r="BD30" s="73"/>
      <c r="BE30" s="73"/>
      <c r="BF30" s="73"/>
      <c r="BG30" s="73"/>
      <c r="BH30" s="82"/>
      <c r="BI30" s="82"/>
      <c r="BJ30" s="82"/>
      <c r="BK30" s="82"/>
      <c r="BL30" s="82"/>
      <c r="BM30" s="82"/>
      <c r="BN30" s="82"/>
      <c r="BO30" s="73"/>
      <c r="BP30" s="68"/>
      <c r="BQ30" s="73"/>
      <c r="BR30" s="48"/>
    </row>
    <row r="31" spans="1:70" s="47" customFormat="1" ht="34.799999999999997" customHeight="1" x14ac:dyDescent="0.3">
      <c r="A31" s="60"/>
      <c r="B31" s="61" t="e">
        <f>VLOOKUP(E31,'Active-Bldg List ref'!$A:$E,4,FALSE)</f>
        <v>#N/A</v>
      </c>
      <c r="C31" s="61" t="e">
        <f>VLOOKUP(E31,'Active-Bldg List ref'!$A:$E,5,FALSE)</f>
        <v>#N/A</v>
      </c>
      <c r="D31" s="61" t="e">
        <f>VLOOKUP(E31,'Active-Bldg List ref'!$A:$B,2,FALSE)</f>
        <v>#N/A</v>
      </c>
      <c r="E31" s="61" t="e">
        <f>INDEX('Active-Bldg List ref'!$A:$A,MATCH(F31,'Active-Bldg List ref'!$C:$C,0))</f>
        <v>#N/A</v>
      </c>
      <c r="F31" s="62"/>
      <c r="G31" s="63"/>
      <c r="H31" s="64"/>
      <c r="I31" s="61" t="e">
        <f>INDEX('Keyword &amp; Type ref'!B:B,MATCH(K31,'Keyword &amp; Type ref'!D:D,0))</f>
        <v>#N/A</v>
      </c>
      <c r="J31" s="66" t="e">
        <f>INDEX('Keyword &amp; Type ref'!F:F,MATCH(L31,'Keyword &amp; Type ref'!H:H,0))</f>
        <v>#N/A</v>
      </c>
      <c r="K31" s="65"/>
      <c r="L31" s="65"/>
      <c r="M31" s="62"/>
      <c r="N31" s="67"/>
      <c r="O31" s="68"/>
      <c r="P31" s="68"/>
      <c r="Q31" s="69" t="e">
        <f>INDEX('Keyword &amp; Type ref'!$F:$V,MATCH(J31,'Keyword &amp; Type ref'!$F:$F,0),MATCH(B31,'Keyword &amp; Type ref'!$1:$1,0))</f>
        <v>#N/A</v>
      </c>
      <c r="R31" s="70" t="e">
        <f>VLOOKUP(J31,'Keyword &amp; Type ref'!$F:$L,7,FALSE)</f>
        <v>#N/A</v>
      </c>
      <c r="S31" s="71" t="e">
        <f>CONCATENATE(E31,":",VLOOKUP(J31,'Keyword &amp; Type ref'!F:H, 3,FALSE),":",$X31)</f>
        <v>#N/A</v>
      </c>
      <c r="T31" s="72" t="e">
        <f t="shared" si="0"/>
        <v>#N/A</v>
      </c>
      <c r="U31" s="73"/>
      <c r="V31" s="74" t="e">
        <f t="shared" si="1"/>
        <v>#N/A</v>
      </c>
      <c r="W31" s="75"/>
      <c r="X31" s="68"/>
      <c r="Y31" s="68"/>
      <c r="Z31" s="76"/>
      <c r="AA31" s="77" t="e">
        <f>INDEX('MFR_List ref'!$A:$A,MATCH($AB31,'MFR_List ref'!$B:$B,0))</f>
        <v>#N/A</v>
      </c>
      <c r="AB31" s="62"/>
      <c r="AC31" s="78"/>
      <c r="AD31" s="79"/>
      <c r="AE31" s="80"/>
      <c r="AF31" s="60"/>
      <c r="AG31" s="73"/>
      <c r="AH31" s="73"/>
      <c r="AI31" s="73"/>
      <c r="AJ31" s="60"/>
      <c r="AK31" s="73"/>
      <c r="AL31" s="73"/>
      <c r="AM31" s="81"/>
      <c r="AN31" s="73"/>
      <c r="AO31" s="78"/>
      <c r="AP31" s="78"/>
      <c r="AQ31" s="78"/>
      <c r="AR31" s="78"/>
      <c r="AS31" s="73"/>
      <c r="AT31" s="73"/>
      <c r="AU31" s="73"/>
      <c r="AV31" s="78"/>
      <c r="AW31" s="73"/>
      <c r="AX31" s="73"/>
      <c r="AY31" s="82"/>
      <c r="AZ31" s="82"/>
      <c r="BA31" s="73"/>
      <c r="BB31" s="73"/>
      <c r="BC31" s="82"/>
      <c r="BD31" s="73"/>
      <c r="BE31" s="73"/>
      <c r="BF31" s="73"/>
      <c r="BG31" s="73"/>
      <c r="BH31" s="82"/>
      <c r="BI31" s="82"/>
      <c r="BJ31" s="82"/>
      <c r="BK31" s="82"/>
      <c r="BL31" s="82"/>
      <c r="BM31" s="82"/>
      <c r="BN31" s="82"/>
      <c r="BO31" s="73"/>
      <c r="BP31" s="68"/>
      <c r="BQ31" s="73"/>
      <c r="BR31" s="48"/>
    </row>
    <row r="32" spans="1:70" s="47" customFormat="1" ht="34.799999999999997" customHeight="1" x14ac:dyDescent="0.3">
      <c r="A32" s="60"/>
      <c r="B32" s="61" t="e">
        <f>VLOOKUP(E32,'Active-Bldg List ref'!$A:$E,4,FALSE)</f>
        <v>#N/A</v>
      </c>
      <c r="C32" s="61" t="e">
        <f>VLOOKUP(E32,'Active-Bldg List ref'!$A:$E,5,FALSE)</f>
        <v>#N/A</v>
      </c>
      <c r="D32" s="61" t="e">
        <f>VLOOKUP(E32,'Active-Bldg List ref'!$A:$B,2,FALSE)</f>
        <v>#N/A</v>
      </c>
      <c r="E32" s="61" t="e">
        <f>INDEX('Active-Bldg List ref'!$A:$A,MATCH(F32,'Active-Bldg List ref'!$C:$C,0))</f>
        <v>#N/A</v>
      </c>
      <c r="F32" s="62"/>
      <c r="G32" s="63"/>
      <c r="H32" s="64"/>
      <c r="I32" s="61" t="e">
        <f>INDEX('Keyword &amp; Type ref'!B:B,MATCH(K32,'Keyword &amp; Type ref'!D:D,0))</f>
        <v>#N/A</v>
      </c>
      <c r="J32" s="66" t="e">
        <f>INDEX('Keyword &amp; Type ref'!F:F,MATCH(L32,'Keyword &amp; Type ref'!H:H,0))</f>
        <v>#N/A</v>
      </c>
      <c r="K32" s="65"/>
      <c r="L32" s="65"/>
      <c r="M32" s="62"/>
      <c r="N32" s="67"/>
      <c r="O32" s="68"/>
      <c r="P32" s="68"/>
      <c r="Q32" s="69" t="e">
        <f>INDEX('Keyword &amp; Type ref'!$F:$V,MATCH(J32,'Keyword &amp; Type ref'!$F:$F,0),MATCH(B32,'Keyword &amp; Type ref'!$1:$1,0))</f>
        <v>#N/A</v>
      </c>
      <c r="R32" s="70" t="e">
        <f>VLOOKUP(J32,'Keyword &amp; Type ref'!$F:$L,7,FALSE)</f>
        <v>#N/A</v>
      </c>
      <c r="S32" s="71" t="e">
        <f>CONCATENATE(E32,":",VLOOKUP(J32,'Keyword &amp; Type ref'!F:H, 3,FALSE),":",$X32)</f>
        <v>#N/A</v>
      </c>
      <c r="T32" s="72" t="e">
        <f t="shared" si="0"/>
        <v>#N/A</v>
      </c>
      <c r="U32" s="73"/>
      <c r="V32" s="74" t="e">
        <f t="shared" si="1"/>
        <v>#N/A</v>
      </c>
      <c r="W32" s="75"/>
      <c r="X32" s="68"/>
      <c r="Y32" s="68"/>
      <c r="Z32" s="76"/>
      <c r="AA32" s="77" t="e">
        <f>INDEX('MFR_List ref'!$A:$A,MATCH($AB32,'MFR_List ref'!$B:$B,0))</f>
        <v>#N/A</v>
      </c>
      <c r="AB32" s="62"/>
      <c r="AC32" s="78"/>
      <c r="AD32" s="79"/>
      <c r="AE32" s="80"/>
      <c r="AF32" s="60"/>
      <c r="AG32" s="73"/>
      <c r="AH32" s="73"/>
      <c r="AI32" s="73"/>
      <c r="AJ32" s="60"/>
      <c r="AK32" s="73"/>
      <c r="AL32" s="73"/>
      <c r="AM32" s="81"/>
      <c r="AN32" s="73"/>
      <c r="AO32" s="78"/>
      <c r="AP32" s="78"/>
      <c r="AQ32" s="78"/>
      <c r="AR32" s="78"/>
      <c r="AS32" s="73"/>
      <c r="AT32" s="73"/>
      <c r="AU32" s="73"/>
      <c r="AV32" s="78"/>
      <c r="AW32" s="73"/>
      <c r="AX32" s="73"/>
      <c r="AY32" s="82"/>
      <c r="AZ32" s="82"/>
      <c r="BA32" s="73"/>
      <c r="BB32" s="73"/>
      <c r="BC32" s="82"/>
      <c r="BD32" s="73"/>
      <c r="BE32" s="73"/>
      <c r="BF32" s="73"/>
      <c r="BG32" s="73"/>
      <c r="BH32" s="82"/>
      <c r="BI32" s="82"/>
      <c r="BJ32" s="82"/>
      <c r="BK32" s="82"/>
      <c r="BL32" s="82"/>
      <c r="BM32" s="82"/>
      <c r="BN32" s="82"/>
      <c r="BO32" s="73"/>
      <c r="BP32" s="68"/>
      <c r="BQ32" s="73"/>
      <c r="BR32" s="48"/>
    </row>
    <row r="33" spans="1:70" s="47" customFormat="1" ht="34.799999999999997" customHeight="1" x14ac:dyDescent="0.3">
      <c r="A33" s="60"/>
      <c r="B33" s="61" t="e">
        <f>VLOOKUP(E33,'Active-Bldg List ref'!$A:$E,4,FALSE)</f>
        <v>#N/A</v>
      </c>
      <c r="C33" s="61" t="e">
        <f>VLOOKUP(E33,'Active-Bldg List ref'!$A:$E,5,FALSE)</f>
        <v>#N/A</v>
      </c>
      <c r="D33" s="61" t="e">
        <f>VLOOKUP(E33,'Active-Bldg List ref'!$A:$B,2,FALSE)</f>
        <v>#N/A</v>
      </c>
      <c r="E33" s="61" t="e">
        <f>INDEX('Active-Bldg List ref'!$A:$A,MATCH(F33,'Active-Bldg List ref'!$C:$C,0))</f>
        <v>#N/A</v>
      </c>
      <c r="F33" s="62"/>
      <c r="G33" s="63"/>
      <c r="H33" s="64"/>
      <c r="I33" s="61" t="e">
        <f>INDEX('Keyword &amp; Type ref'!B:B,MATCH(K33,'Keyword &amp; Type ref'!D:D,0))</f>
        <v>#N/A</v>
      </c>
      <c r="J33" s="66" t="e">
        <f>INDEX('Keyword &amp; Type ref'!F:F,MATCH(L33,'Keyword &amp; Type ref'!H:H,0))</f>
        <v>#N/A</v>
      </c>
      <c r="K33" s="65"/>
      <c r="L33" s="65"/>
      <c r="M33" s="62"/>
      <c r="N33" s="67"/>
      <c r="O33" s="68"/>
      <c r="P33" s="68"/>
      <c r="Q33" s="69" t="e">
        <f>INDEX('Keyword &amp; Type ref'!$F:$V,MATCH(J33,'Keyword &amp; Type ref'!$F:$F,0),MATCH(B33,'Keyword &amp; Type ref'!$1:$1,0))</f>
        <v>#N/A</v>
      </c>
      <c r="R33" s="70" t="e">
        <f>VLOOKUP(J33,'Keyword &amp; Type ref'!$F:$L,7,FALSE)</f>
        <v>#N/A</v>
      </c>
      <c r="S33" s="71" t="e">
        <f>CONCATENATE(E33,":",VLOOKUP(J33,'Keyword &amp; Type ref'!F:H, 3,FALSE),":",$X33)</f>
        <v>#N/A</v>
      </c>
      <c r="T33" s="72" t="e">
        <f t="shared" si="0"/>
        <v>#N/A</v>
      </c>
      <c r="U33" s="73"/>
      <c r="V33" s="74" t="e">
        <f t="shared" si="1"/>
        <v>#N/A</v>
      </c>
      <c r="W33" s="75"/>
      <c r="X33" s="68"/>
      <c r="Y33" s="68"/>
      <c r="Z33" s="76"/>
      <c r="AA33" s="77" t="e">
        <f>INDEX('MFR_List ref'!$A:$A,MATCH($AB33,'MFR_List ref'!$B:$B,0))</f>
        <v>#N/A</v>
      </c>
      <c r="AB33" s="62"/>
      <c r="AC33" s="78"/>
      <c r="AD33" s="79"/>
      <c r="AE33" s="80"/>
      <c r="AF33" s="60"/>
      <c r="AG33" s="73"/>
      <c r="AH33" s="73"/>
      <c r="AI33" s="73"/>
      <c r="AJ33" s="60"/>
      <c r="AK33" s="73"/>
      <c r="AL33" s="73"/>
      <c r="AM33" s="81"/>
      <c r="AN33" s="73"/>
      <c r="AO33" s="78"/>
      <c r="AP33" s="78"/>
      <c r="AQ33" s="78"/>
      <c r="AR33" s="78"/>
      <c r="AS33" s="73"/>
      <c r="AT33" s="73"/>
      <c r="AU33" s="73"/>
      <c r="AV33" s="78"/>
      <c r="AW33" s="73"/>
      <c r="AX33" s="73"/>
      <c r="AY33" s="82"/>
      <c r="AZ33" s="82"/>
      <c r="BA33" s="73"/>
      <c r="BB33" s="73"/>
      <c r="BC33" s="82"/>
      <c r="BD33" s="73"/>
      <c r="BE33" s="73"/>
      <c r="BF33" s="73"/>
      <c r="BG33" s="73"/>
      <c r="BH33" s="82"/>
      <c r="BI33" s="82"/>
      <c r="BJ33" s="82"/>
      <c r="BK33" s="82"/>
      <c r="BL33" s="82"/>
      <c r="BM33" s="82"/>
      <c r="BN33" s="82"/>
      <c r="BO33" s="73"/>
      <c r="BP33" s="68"/>
      <c r="BQ33" s="73"/>
      <c r="BR33" s="48"/>
    </row>
    <row r="34" spans="1:70" s="47" customFormat="1" ht="34.799999999999997" customHeight="1" x14ac:dyDescent="0.3">
      <c r="A34" s="60"/>
      <c r="B34" s="61" t="e">
        <f>VLOOKUP(E34,'Active-Bldg List ref'!$A:$E,4,FALSE)</f>
        <v>#N/A</v>
      </c>
      <c r="C34" s="61" t="e">
        <f>VLOOKUP(E34,'Active-Bldg List ref'!$A:$E,5,FALSE)</f>
        <v>#N/A</v>
      </c>
      <c r="D34" s="61" t="e">
        <f>VLOOKUP(E34,'Active-Bldg List ref'!$A:$B,2,FALSE)</f>
        <v>#N/A</v>
      </c>
      <c r="E34" s="61" t="e">
        <f>INDEX('Active-Bldg List ref'!$A:$A,MATCH(F34,'Active-Bldg List ref'!$C:$C,0))</f>
        <v>#N/A</v>
      </c>
      <c r="F34" s="62"/>
      <c r="G34" s="63"/>
      <c r="H34" s="64"/>
      <c r="I34" s="61" t="e">
        <f>INDEX('Keyword &amp; Type ref'!B:B,MATCH(K34,'Keyword &amp; Type ref'!D:D,0))</f>
        <v>#N/A</v>
      </c>
      <c r="J34" s="66" t="e">
        <f>INDEX('Keyword &amp; Type ref'!F:F,MATCH(L34,'Keyword &amp; Type ref'!H:H,0))</f>
        <v>#N/A</v>
      </c>
      <c r="K34" s="65"/>
      <c r="L34" s="65"/>
      <c r="M34" s="62"/>
      <c r="N34" s="67"/>
      <c r="O34" s="68"/>
      <c r="P34" s="68"/>
      <c r="Q34" s="69" t="e">
        <f>INDEX('Keyword &amp; Type ref'!$F:$V,MATCH(J34,'Keyword &amp; Type ref'!$F:$F,0),MATCH(B34,'Keyword &amp; Type ref'!$1:$1,0))</f>
        <v>#N/A</v>
      </c>
      <c r="R34" s="70" t="e">
        <f>VLOOKUP(J34,'Keyword &amp; Type ref'!$F:$L,7,FALSE)</f>
        <v>#N/A</v>
      </c>
      <c r="S34" s="71" t="e">
        <f>CONCATENATE(E34,":",VLOOKUP(J34,'Keyword &amp; Type ref'!F:H, 3,FALSE),":",$X34)</f>
        <v>#N/A</v>
      </c>
      <c r="T34" s="72" t="e">
        <f t="shared" si="0"/>
        <v>#N/A</v>
      </c>
      <c r="U34" s="73"/>
      <c r="V34" s="74" t="e">
        <f t="shared" si="1"/>
        <v>#N/A</v>
      </c>
      <c r="W34" s="75"/>
      <c r="X34" s="68"/>
      <c r="Y34" s="68"/>
      <c r="Z34" s="76"/>
      <c r="AA34" s="77" t="e">
        <f>INDEX('MFR_List ref'!$A:$A,MATCH($AB34,'MFR_List ref'!$B:$B,0))</f>
        <v>#N/A</v>
      </c>
      <c r="AB34" s="62"/>
      <c r="AC34" s="78"/>
      <c r="AD34" s="79"/>
      <c r="AE34" s="80"/>
      <c r="AF34" s="60"/>
      <c r="AG34" s="73"/>
      <c r="AH34" s="73"/>
      <c r="AI34" s="73"/>
      <c r="AJ34" s="60"/>
      <c r="AK34" s="73"/>
      <c r="AL34" s="73"/>
      <c r="AM34" s="81"/>
      <c r="AN34" s="73"/>
      <c r="AO34" s="78"/>
      <c r="AP34" s="78"/>
      <c r="AQ34" s="78"/>
      <c r="AR34" s="78"/>
      <c r="AS34" s="73"/>
      <c r="AT34" s="73"/>
      <c r="AU34" s="73"/>
      <c r="AV34" s="78"/>
      <c r="AW34" s="73"/>
      <c r="AX34" s="73"/>
      <c r="AY34" s="82"/>
      <c r="AZ34" s="82"/>
      <c r="BA34" s="73"/>
      <c r="BB34" s="73"/>
      <c r="BC34" s="82"/>
      <c r="BD34" s="73"/>
      <c r="BE34" s="73"/>
      <c r="BF34" s="73"/>
      <c r="BG34" s="73"/>
      <c r="BH34" s="82"/>
      <c r="BI34" s="82"/>
      <c r="BJ34" s="82"/>
      <c r="BK34" s="82"/>
      <c r="BL34" s="82"/>
      <c r="BM34" s="82"/>
      <c r="BN34" s="82"/>
      <c r="BO34" s="73"/>
      <c r="BP34" s="68"/>
      <c r="BQ34" s="73"/>
      <c r="BR34" s="48"/>
    </row>
    <row r="35" spans="1:70" s="47" customFormat="1" ht="34.799999999999997" customHeight="1" x14ac:dyDescent="0.3">
      <c r="A35" s="60"/>
      <c r="B35" s="61" t="e">
        <f>VLOOKUP(E35,'Active-Bldg List ref'!$A:$E,4,FALSE)</f>
        <v>#N/A</v>
      </c>
      <c r="C35" s="61" t="e">
        <f>VLOOKUP(E35,'Active-Bldg List ref'!$A:$E,5,FALSE)</f>
        <v>#N/A</v>
      </c>
      <c r="D35" s="61" t="e">
        <f>VLOOKUP(E35,'Active-Bldg List ref'!$A:$B,2,FALSE)</f>
        <v>#N/A</v>
      </c>
      <c r="E35" s="61" t="e">
        <f>INDEX('Active-Bldg List ref'!$A:$A,MATCH(F35,'Active-Bldg List ref'!$C:$C,0))</f>
        <v>#N/A</v>
      </c>
      <c r="F35" s="62"/>
      <c r="G35" s="63"/>
      <c r="H35" s="64"/>
      <c r="I35" s="61" t="e">
        <f>INDEX('Keyword &amp; Type ref'!B:B,MATCH(K35,'Keyword &amp; Type ref'!D:D,0))</f>
        <v>#N/A</v>
      </c>
      <c r="J35" s="66" t="e">
        <f>INDEX('Keyword &amp; Type ref'!F:F,MATCH(L35,'Keyword &amp; Type ref'!H:H,0))</f>
        <v>#N/A</v>
      </c>
      <c r="K35" s="65"/>
      <c r="L35" s="65"/>
      <c r="M35" s="62"/>
      <c r="N35" s="67"/>
      <c r="O35" s="68"/>
      <c r="P35" s="68"/>
      <c r="Q35" s="69" t="e">
        <f>INDEX('Keyword &amp; Type ref'!$F:$V,MATCH(J35,'Keyword &amp; Type ref'!$F:$F,0),MATCH(B35,'Keyword &amp; Type ref'!$1:$1,0))</f>
        <v>#N/A</v>
      </c>
      <c r="R35" s="70" t="e">
        <f>VLOOKUP(J35,'Keyword &amp; Type ref'!$F:$L,7,FALSE)</f>
        <v>#N/A</v>
      </c>
      <c r="S35" s="71" t="e">
        <f>CONCATENATE(E35,":",VLOOKUP(J35,'Keyword &amp; Type ref'!F:H, 3,FALSE),":",$X35)</f>
        <v>#N/A</v>
      </c>
      <c r="T35" s="72" t="e">
        <f t="shared" si="0"/>
        <v>#N/A</v>
      </c>
      <c r="U35" s="73"/>
      <c r="V35" s="74" t="e">
        <f t="shared" si="1"/>
        <v>#N/A</v>
      </c>
      <c r="W35" s="75"/>
      <c r="X35" s="68"/>
      <c r="Y35" s="68"/>
      <c r="Z35" s="76"/>
      <c r="AA35" s="77" t="e">
        <f>INDEX('MFR_List ref'!$A:$A,MATCH($AB35,'MFR_List ref'!$B:$B,0))</f>
        <v>#N/A</v>
      </c>
      <c r="AB35" s="62"/>
      <c r="AC35" s="78"/>
      <c r="AD35" s="79"/>
      <c r="AE35" s="80"/>
      <c r="AF35" s="60"/>
      <c r="AG35" s="73"/>
      <c r="AH35" s="73"/>
      <c r="AI35" s="73"/>
      <c r="AJ35" s="60"/>
      <c r="AK35" s="73"/>
      <c r="AL35" s="73"/>
      <c r="AM35" s="81"/>
      <c r="AN35" s="73"/>
      <c r="AO35" s="78"/>
      <c r="AP35" s="78"/>
      <c r="AQ35" s="78"/>
      <c r="AR35" s="78"/>
      <c r="AS35" s="73"/>
      <c r="AT35" s="73"/>
      <c r="AU35" s="73"/>
      <c r="AV35" s="78"/>
      <c r="AW35" s="73"/>
      <c r="AX35" s="73"/>
      <c r="AY35" s="82"/>
      <c r="AZ35" s="82"/>
      <c r="BA35" s="73"/>
      <c r="BB35" s="73"/>
      <c r="BC35" s="82"/>
      <c r="BD35" s="73"/>
      <c r="BE35" s="73"/>
      <c r="BF35" s="73"/>
      <c r="BG35" s="73"/>
      <c r="BH35" s="82"/>
      <c r="BI35" s="82"/>
      <c r="BJ35" s="82"/>
      <c r="BK35" s="82"/>
      <c r="BL35" s="82"/>
      <c r="BM35" s="82"/>
      <c r="BN35" s="82"/>
      <c r="BO35" s="73"/>
      <c r="BP35" s="68"/>
      <c r="BQ35" s="73"/>
      <c r="BR35" s="48"/>
    </row>
    <row r="36" spans="1:70" s="47" customFormat="1" ht="34.799999999999997" customHeight="1" x14ac:dyDescent="0.3">
      <c r="A36" s="60"/>
      <c r="B36" s="61" t="e">
        <f>VLOOKUP(E36,'Active-Bldg List ref'!$A:$E,4,FALSE)</f>
        <v>#N/A</v>
      </c>
      <c r="C36" s="61" t="e">
        <f>VLOOKUP(E36,'Active-Bldg List ref'!$A:$E,5,FALSE)</f>
        <v>#N/A</v>
      </c>
      <c r="D36" s="61" t="e">
        <f>VLOOKUP(E36,'Active-Bldg List ref'!$A:$B,2,FALSE)</f>
        <v>#N/A</v>
      </c>
      <c r="E36" s="61" t="e">
        <f>INDEX('Active-Bldg List ref'!$A:$A,MATCH(F36,'Active-Bldg List ref'!$C:$C,0))</f>
        <v>#N/A</v>
      </c>
      <c r="F36" s="62"/>
      <c r="G36" s="63"/>
      <c r="H36" s="64"/>
      <c r="I36" s="61" t="e">
        <f>INDEX('Keyword &amp; Type ref'!B:B,MATCH(K36,'Keyword &amp; Type ref'!D:D,0))</f>
        <v>#N/A</v>
      </c>
      <c r="J36" s="66" t="e">
        <f>INDEX('Keyword &amp; Type ref'!F:F,MATCH(L36,'Keyword &amp; Type ref'!H:H,0))</f>
        <v>#N/A</v>
      </c>
      <c r="K36" s="65"/>
      <c r="L36" s="65"/>
      <c r="M36" s="62"/>
      <c r="N36" s="67"/>
      <c r="O36" s="68"/>
      <c r="P36" s="68"/>
      <c r="Q36" s="69" t="e">
        <f>INDEX('Keyword &amp; Type ref'!$F:$V,MATCH(J36,'Keyword &amp; Type ref'!$F:$F,0),MATCH(B36,'Keyword &amp; Type ref'!$1:$1,0))</f>
        <v>#N/A</v>
      </c>
      <c r="R36" s="70" t="e">
        <f>VLOOKUP(J36,'Keyword &amp; Type ref'!$F:$L,7,FALSE)</f>
        <v>#N/A</v>
      </c>
      <c r="S36" s="71" t="e">
        <f>CONCATENATE(E36,":",VLOOKUP(J36,'Keyword &amp; Type ref'!F:H, 3,FALSE),":",$X36)</f>
        <v>#N/A</v>
      </c>
      <c r="T36" s="72" t="e">
        <f t="shared" si="0"/>
        <v>#N/A</v>
      </c>
      <c r="U36" s="73"/>
      <c r="V36" s="74" t="e">
        <f t="shared" si="1"/>
        <v>#N/A</v>
      </c>
      <c r="W36" s="75"/>
      <c r="X36" s="68"/>
      <c r="Y36" s="68"/>
      <c r="Z36" s="76"/>
      <c r="AA36" s="77" t="e">
        <f>INDEX('MFR_List ref'!$A:$A,MATCH($AB36,'MFR_List ref'!$B:$B,0))</f>
        <v>#N/A</v>
      </c>
      <c r="AB36" s="62"/>
      <c r="AC36" s="78"/>
      <c r="AD36" s="79"/>
      <c r="AE36" s="80"/>
      <c r="AF36" s="60"/>
      <c r="AG36" s="73"/>
      <c r="AH36" s="73"/>
      <c r="AI36" s="73"/>
      <c r="AJ36" s="60"/>
      <c r="AK36" s="73"/>
      <c r="AL36" s="73"/>
      <c r="AM36" s="81"/>
      <c r="AN36" s="73"/>
      <c r="AO36" s="78"/>
      <c r="AP36" s="78"/>
      <c r="AQ36" s="78"/>
      <c r="AR36" s="78"/>
      <c r="AS36" s="73"/>
      <c r="AT36" s="73"/>
      <c r="AU36" s="73"/>
      <c r="AV36" s="78"/>
      <c r="AW36" s="73"/>
      <c r="AX36" s="73"/>
      <c r="AY36" s="82"/>
      <c r="AZ36" s="82"/>
      <c r="BA36" s="73"/>
      <c r="BB36" s="73"/>
      <c r="BC36" s="82"/>
      <c r="BD36" s="73"/>
      <c r="BE36" s="73"/>
      <c r="BF36" s="73"/>
      <c r="BG36" s="73"/>
      <c r="BH36" s="82"/>
      <c r="BI36" s="82"/>
      <c r="BJ36" s="82"/>
      <c r="BK36" s="82"/>
      <c r="BL36" s="82"/>
      <c r="BM36" s="82"/>
      <c r="BN36" s="82"/>
      <c r="BO36" s="73"/>
      <c r="BP36" s="68"/>
      <c r="BQ36" s="73"/>
      <c r="BR36" s="48"/>
    </row>
    <row r="37" spans="1:70" s="47" customFormat="1" ht="34.799999999999997" customHeight="1" x14ac:dyDescent="0.3">
      <c r="A37" s="60"/>
      <c r="B37" s="61" t="e">
        <f>VLOOKUP(E37,'Active-Bldg List ref'!$A:$E,4,FALSE)</f>
        <v>#N/A</v>
      </c>
      <c r="C37" s="61" t="e">
        <f>VLOOKUP(E37,'Active-Bldg List ref'!$A:$E,5,FALSE)</f>
        <v>#N/A</v>
      </c>
      <c r="D37" s="61" t="e">
        <f>VLOOKUP(E37,'Active-Bldg List ref'!$A:$B,2,FALSE)</f>
        <v>#N/A</v>
      </c>
      <c r="E37" s="61" t="e">
        <f>INDEX('Active-Bldg List ref'!$A:$A,MATCH(F37,'Active-Bldg List ref'!$C:$C,0))</f>
        <v>#N/A</v>
      </c>
      <c r="F37" s="62"/>
      <c r="G37" s="63"/>
      <c r="H37" s="64"/>
      <c r="I37" s="61" t="e">
        <f>INDEX('Keyword &amp; Type ref'!B:B,MATCH(K37,'Keyword &amp; Type ref'!D:D,0))</f>
        <v>#N/A</v>
      </c>
      <c r="J37" s="66" t="e">
        <f>INDEX('Keyword &amp; Type ref'!F:F,MATCH(L37,'Keyword &amp; Type ref'!H:H,0))</f>
        <v>#N/A</v>
      </c>
      <c r="K37" s="65"/>
      <c r="L37" s="65"/>
      <c r="M37" s="62"/>
      <c r="N37" s="67"/>
      <c r="O37" s="68"/>
      <c r="P37" s="68"/>
      <c r="Q37" s="69" t="e">
        <f>INDEX('Keyword &amp; Type ref'!$F:$V,MATCH(J37,'Keyword &amp; Type ref'!$F:$F,0),MATCH(B37,'Keyword &amp; Type ref'!$1:$1,0))</f>
        <v>#N/A</v>
      </c>
      <c r="R37" s="70" t="e">
        <f>VLOOKUP(J37,'Keyword &amp; Type ref'!$F:$L,7,FALSE)</f>
        <v>#N/A</v>
      </c>
      <c r="S37" s="71" t="e">
        <f>CONCATENATE(E37,":",VLOOKUP(J37,'Keyword &amp; Type ref'!F:H, 3,FALSE),":",$X37)</f>
        <v>#N/A</v>
      </c>
      <c r="T37" s="72" t="e">
        <f t="shared" si="0"/>
        <v>#N/A</v>
      </c>
      <c r="U37" s="73"/>
      <c r="V37" s="74" t="e">
        <f t="shared" si="1"/>
        <v>#N/A</v>
      </c>
      <c r="W37" s="75"/>
      <c r="X37" s="68"/>
      <c r="Y37" s="68"/>
      <c r="Z37" s="76"/>
      <c r="AA37" s="77" t="e">
        <f>INDEX('MFR_List ref'!$A:$A,MATCH($AB37,'MFR_List ref'!$B:$B,0))</f>
        <v>#N/A</v>
      </c>
      <c r="AB37" s="62"/>
      <c r="AC37" s="78"/>
      <c r="AD37" s="79"/>
      <c r="AE37" s="80"/>
      <c r="AF37" s="60"/>
      <c r="AG37" s="73"/>
      <c r="AH37" s="73"/>
      <c r="AI37" s="73"/>
      <c r="AJ37" s="60"/>
      <c r="AK37" s="73"/>
      <c r="AL37" s="73"/>
      <c r="AM37" s="81"/>
      <c r="AN37" s="73"/>
      <c r="AO37" s="78"/>
      <c r="AP37" s="78"/>
      <c r="AQ37" s="78"/>
      <c r="AR37" s="78"/>
      <c r="AS37" s="73"/>
      <c r="AT37" s="73"/>
      <c r="AU37" s="73"/>
      <c r="AV37" s="78"/>
      <c r="AW37" s="73"/>
      <c r="AX37" s="73"/>
      <c r="AY37" s="82"/>
      <c r="AZ37" s="82"/>
      <c r="BA37" s="73"/>
      <c r="BB37" s="73"/>
      <c r="BC37" s="82"/>
      <c r="BD37" s="73"/>
      <c r="BE37" s="73"/>
      <c r="BF37" s="73"/>
      <c r="BG37" s="73"/>
      <c r="BH37" s="82"/>
      <c r="BI37" s="82"/>
      <c r="BJ37" s="82"/>
      <c r="BK37" s="82"/>
      <c r="BL37" s="82"/>
      <c r="BM37" s="82"/>
      <c r="BN37" s="82"/>
      <c r="BO37" s="73"/>
      <c r="BP37" s="68"/>
      <c r="BQ37" s="73"/>
      <c r="BR37" s="48"/>
    </row>
    <row r="38" spans="1:70" s="47" customFormat="1" ht="34.799999999999997" customHeight="1" x14ac:dyDescent="0.3">
      <c r="A38" s="60"/>
      <c r="B38" s="61" t="e">
        <f>VLOOKUP(E38,'Active-Bldg List ref'!$A:$E,4,FALSE)</f>
        <v>#N/A</v>
      </c>
      <c r="C38" s="61" t="e">
        <f>VLOOKUP(E38,'Active-Bldg List ref'!$A:$E,5,FALSE)</f>
        <v>#N/A</v>
      </c>
      <c r="D38" s="61" t="e">
        <f>VLOOKUP(E38,'Active-Bldg List ref'!$A:$B,2,FALSE)</f>
        <v>#N/A</v>
      </c>
      <c r="E38" s="61" t="e">
        <f>INDEX('Active-Bldg List ref'!$A:$A,MATCH(F38,'Active-Bldg List ref'!$C:$C,0))</f>
        <v>#N/A</v>
      </c>
      <c r="F38" s="62"/>
      <c r="G38" s="63"/>
      <c r="H38" s="64"/>
      <c r="I38" s="61" t="e">
        <f>INDEX('Keyword &amp; Type ref'!B:B,MATCH(K38,'Keyword &amp; Type ref'!D:D,0))</f>
        <v>#N/A</v>
      </c>
      <c r="J38" s="66" t="e">
        <f>INDEX('Keyword &amp; Type ref'!F:F,MATCH(L38,'Keyword &amp; Type ref'!H:H,0))</f>
        <v>#N/A</v>
      </c>
      <c r="K38" s="65"/>
      <c r="L38" s="65"/>
      <c r="M38" s="62"/>
      <c r="N38" s="67"/>
      <c r="O38" s="68"/>
      <c r="P38" s="68"/>
      <c r="Q38" s="69" t="e">
        <f>INDEX('Keyword &amp; Type ref'!$F:$V,MATCH(J38,'Keyword &amp; Type ref'!$F:$F,0),MATCH(B38,'Keyword &amp; Type ref'!$1:$1,0))</f>
        <v>#N/A</v>
      </c>
      <c r="R38" s="70" t="e">
        <f>VLOOKUP(J38,'Keyword &amp; Type ref'!$F:$L,7,FALSE)</f>
        <v>#N/A</v>
      </c>
      <c r="S38" s="71" t="e">
        <f>CONCATENATE(E38,":",VLOOKUP(J38,'Keyword &amp; Type ref'!F:H, 3,FALSE),":",$X38)</f>
        <v>#N/A</v>
      </c>
      <c r="T38" s="72" t="e">
        <f t="shared" si="0"/>
        <v>#N/A</v>
      </c>
      <c r="U38" s="73"/>
      <c r="V38" s="74" t="e">
        <f t="shared" si="1"/>
        <v>#N/A</v>
      </c>
      <c r="W38" s="75"/>
      <c r="X38" s="68"/>
      <c r="Y38" s="68"/>
      <c r="Z38" s="76"/>
      <c r="AA38" s="77" t="e">
        <f>INDEX('MFR_List ref'!$A:$A,MATCH($AB38,'MFR_List ref'!$B:$B,0))</f>
        <v>#N/A</v>
      </c>
      <c r="AB38" s="62"/>
      <c r="AC38" s="78"/>
      <c r="AD38" s="79"/>
      <c r="AE38" s="80"/>
      <c r="AF38" s="60"/>
      <c r="AG38" s="73"/>
      <c r="AH38" s="73"/>
      <c r="AI38" s="73"/>
      <c r="AJ38" s="60"/>
      <c r="AK38" s="73"/>
      <c r="AL38" s="73"/>
      <c r="AM38" s="81"/>
      <c r="AN38" s="73"/>
      <c r="AO38" s="78"/>
      <c r="AP38" s="78"/>
      <c r="AQ38" s="78"/>
      <c r="AR38" s="78"/>
      <c r="AS38" s="73"/>
      <c r="AT38" s="73"/>
      <c r="AU38" s="73"/>
      <c r="AV38" s="78"/>
      <c r="AW38" s="73"/>
      <c r="AX38" s="73"/>
      <c r="AY38" s="82"/>
      <c r="AZ38" s="82"/>
      <c r="BA38" s="73"/>
      <c r="BB38" s="73"/>
      <c r="BC38" s="82"/>
      <c r="BD38" s="73"/>
      <c r="BE38" s="73"/>
      <c r="BF38" s="73"/>
      <c r="BG38" s="73"/>
      <c r="BH38" s="82"/>
      <c r="BI38" s="82"/>
      <c r="BJ38" s="82"/>
      <c r="BK38" s="82"/>
      <c r="BL38" s="82"/>
      <c r="BM38" s="82"/>
      <c r="BN38" s="82"/>
      <c r="BO38" s="73"/>
      <c r="BP38" s="68"/>
      <c r="BQ38" s="73"/>
      <c r="BR38" s="48"/>
    </row>
    <row r="39" spans="1:70" s="47" customFormat="1" ht="34.799999999999997" customHeight="1" x14ac:dyDescent="0.3">
      <c r="A39" s="60"/>
      <c r="B39" s="61" t="e">
        <f>VLOOKUP(E39,'Active-Bldg List ref'!$A:$E,4,FALSE)</f>
        <v>#N/A</v>
      </c>
      <c r="C39" s="61" t="e">
        <f>VLOOKUP(E39,'Active-Bldg List ref'!$A:$E,5,FALSE)</f>
        <v>#N/A</v>
      </c>
      <c r="D39" s="61" t="e">
        <f>VLOOKUP(E39,'Active-Bldg List ref'!$A:$B,2,FALSE)</f>
        <v>#N/A</v>
      </c>
      <c r="E39" s="61" t="e">
        <f>INDEX('Active-Bldg List ref'!$A:$A,MATCH(F39,'Active-Bldg List ref'!$C:$C,0))</f>
        <v>#N/A</v>
      </c>
      <c r="F39" s="62"/>
      <c r="G39" s="63"/>
      <c r="H39" s="64"/>
      <c r="I39" s="61" t="e">
        <f>INDEX('Keyword &amp; Type ref'!B:B,MATCH(K39,'Keyword &amp; Type ref'!D:D,0))</f>
        <v>#N/A</v>
      </c>
      <c r="J39" s="66" t="e">
        <f>INDEX('Keyword &amp; Type ref'!F:F,MATCH(L39,'Keyword &amp; Type ref'!H:H,0))</f>
        <v>#N/A</v>
      </c>
      <c r="K39" s="65"/>
      <c r="L39" s="65"/>
      <c r="M39" s="62"/>
      <c r="N39" s="67"/>
      <c r="O39" s="68"/>
      <c r="P39" s="68"/>
      <c r="Q39" s="69" t="e">
        <f>INDEX('Keyword &amp; Type ref'!$F:$V,MATCH(J39,'Keyword &amp; Type ref'!$F:$F,0),MATCH(B39,'Keyword &amp; Type ref'!$1:$1,0))</f>
        <v>#N/A</v>
      </c>
      <c r="R39" s="70" t="e">
        <f>VLOOKUP(J39,'Keyword &amp; Type ref'!$F:$L,7,FALSE)</f>
        <v>#N/A</v>
      </c>
      <c r="S39" s="71" t="e">
        <f>CONCATENATE(E39,":",VLOOKUP(J39,'Keyword &amp; Type ref'!F:H, 3,FALSE),":",$X39)</f>
        <v>#N/A</v>
      </c>
      <c r="T39" s="72" t="e">
        <f t="shared" si="0"/>
        <v>#N/A</v>
      </c>
      <c r="U39" s="73"/>
      <c r="V39" s="74" t="e">
        <f t="shared" si="1"/>
        <v>#N/A</v>
      </c>
      <c r="W39" s="75"/>
      <c r="X39" s="68"/>
      <c r="Y39" s="68"/>
      <c r="Z39" s="76"/>
      <c r="AA39" s="77" t="e">
        <f>INDEX('MFR_List ref'!$A:$A,MATCH($AB39,'MFR_List ref'!$B:$B,0))</f>
        <v>#N/A</v>
      </c>
      <c r="AB39" s="62"/>
      <c r="AC39" s="78"/>
      <c r="AD39" s="79"/>
      <c r="AE39" s="80"/>
      <c r="AF39" s="60"/>
      <c r="AG39" s="73"/>
      <c r="AH39" s="73"/>
      <c r="AI39" s="73"/>
      <c r="AJ39" s="60"/>
      <c r="AK39" s="73"/>
      <c r="AL39" s="73"/>
      <c r="AM39" s="81"/>
      <c r="AN39" s="73"/>
      <c r="AO39" s="78"/>
      <c r="AP39" s="78"/>
      <c r="AQ39" s="78"/>
      <c r="AR39" s="78"/>
      <c r="AS39" s="73"/>
      <c r="AT39" s="73"/>
      <c r="AU39" s="73"/>
      <c r="AV39" s="78"/>
      <c r="AW39" s="73"/>
      <c r="AX39" s="73"/>
      <c r="AY39" s="82"/>
      <c r="AZ39" s="82"/>
      <c r="BA39" s="73"/>
      <c r="BB39" s="73"/>
      <c r="BC39" s="82"/>
      <c r="BD39" s="73"/>
      <c r="BE39" s="73"/>
      <c r="BF39" s="73"/>
      <c r="BG39" s="73"/>
      <c r="BH39" s="82"/>
      <c r="BI39" s="82"/>
      <c r="BJ39" s="82"/>
      <c r="BK39" s="82"/>
      <c r="BL39" s="82"/>
      <c r="BM39" s="82"/>
      <c r="BN39" s="82"/>
      <c r="BO39" s="73"/>
      <c r="BP39" s="68"/>
      <c r="BQ39" s="73"/>
      <c r="BR39" s="48"/>
    </row>
    <row r="40" spans="1:70" s="47" customFormat="1" ht="34.799999999999997" customHeight="1" x14ac:dyDescent="0.3">
      <c r="A40" s="60"/>
      <c r="B40" s="61" t="e">
        <f>VLOOKUP(E40,'Active-Bldg List ref'!$A:$E,4,FALSE)</f>
        <v>#N/A</v>
      </c>
      <c r="C40" s="61" t="e">
        <f>VLOOKUP(E40,'Active-Bldg List ref'!$A:$E,5,FALSE)</f>
        <v>#N/A</v>
      </c>
      <c r="D40" s="61" t="e">
        <f>VLOOKUP(E40,'Active-Bldg List ref'!$A:$B,2,FALSE)</f>
        <v>#N/A</v>
      </c>
      <c r="E40" s="61" t="e">
        <f>INDEX('Active-Bldg List ref'!$A:$A,MATCH(F40,'Active-Bldg List ref'!$C:$C,0))</f>
        <v>#N/A</v>
      </c>
      <c r="F40" s="62"/>
      <c r="G40" s="63"/>
      <c r="H40" s="64"/>
      <c r="I40" s="61" t="e">
        <f>INDEX('Keyword &amp; Type ref'!B:B,MATCH(K40,'Keyword &amp; Type ref'!D:D,0))</f>
        <v>#N/A</v>
      </c>
      <c r="J40" s="66" t="e">
        <f>INDEX('Keyword &amp; Type ref'!F:F,MATCH(L40,'Keyword &amp; Type ref'!H:H,0))</f>
        <v>#N/A</v>
      </c>
      <c r="K40" s="65"/>
      <c r="L40" s="65"/>
      <c r="M40" s="62"/>
      <c r="N40" s="67"/>
      <c r="O40" s="68"/>
      <c r="P40" s="68"/>
      <c r="Q40" s="69" t="e">
        <f>INDEX('Keyword &amp; Type ref'!$F:$V,MATCH(J40,'Keyword &amp; Type ref'!$F:$F,0),MATCH(B40,'Keyword &amp; Type ref'!$1:$1,0))</f>
        <v>#N/A</v>
      </c>
      <c r="R40" s="70" t="e">
        <f>VLOOKUP(J40,'Keyword &amp; Type ref'!$F:$L,7,FALSE)</f>
        <v>#N/A</v>
      </c>
      <c r="S40" s="71" t="e">
        <f>CONCATENATE(E40,":",VLOOKUP(J40,'Keyword &amp; Type ref'!F:H, 3,FALSE),":",$X40)</f>
        <v>#N/A</v>
      </c>
      <c r="T40" s="72" t="e">
        <f t="shared" si="0"/>
        <v>#N/A</v>
      </c>
      <c r="U40" s="73"/>
      <c r="V40" s="74" t="e">
        <f t="shared" si="1"/>
        <v>#N/A</v>
      </c>
      <c r="W40" s="75"/>
      <c r="X40" s="68"/>
      <c r="Y40" s="68"/>
      <c r="Z40" s="76"/>
      <c r="AA40" s="77" t="e">
        <f>INDEX('MFR_List ref'!$A:$A,MATCH($AB40,'MFR_List ref'!$B:$B,0))</f>
        <v>#N/A</v>
      </c>
      <c r="AB40" s="62"/>
      <c r="AC40" s="78"/>
      <c r="AD40" s="79"/>
      <c r="AE40" s="80"/>
      <c r="AF40" s="60"/>
      <c r="AG40" s="73"/>
      <c r="AH40" s="73"/>
      <c r="AI40" s="73"/>
      <c r="AJ40" s="60"/>
      <c r="AK40" s="73"/>
      <c r="AL40" s="73"/>
      <c r="AM40" s="81"/>
      <c r="AN40" s="73"/>
      <c r="AO40" s="78"/>
      <c r="AP40" s="78"/>
      <c r="AQ40" s="78"/>
      <c r="AR40" s="78"/>
      <c r="AS40" s="73"/>
      <c r="AT40" s="73"/>
      <c r="AU40" s="73"/>
      <c r="AV40" s="78"/>
      <c r="AW40" s="73"/>
      <c r="AX40" s="73"/>
      <c r="AY40" s="82"/>
      <c r="AZ40" s="82"/>
      <c r="BA40" s="73"/>
      <c r="BB40" s="73"/>
      <c r="BC40" s="82"/>
      <c r="BD40" s="73"/>
      <c r="BE40" s="73"/>
      <c r="BF40" s="73"/>
      <c r="BG40" s="73"/>
      <c r="BH40" s="82"/>
      <c r="BI40" s="82"/>
      <c r="BJ40" s="82"/>
      <c r="BK40" s="82"/>
      <c r="BL40" s="82"/>
      <c r="BM40" s="82"/>
      <c r="BN40" s="82"/>
      <c r="BO40" s="73"/>
      <c r="BP40" s="68"/>
      <c r="BQ40" s="73"/>
      <c r="BR40" s="48"/>
    </row>
    <row r="41" spans="1:70" s="47" customFormat="1" ht="34.799999999999997" customHeight="1" x14ac:dyDescent="0.3">
      <c r="A41" s="60"/>
      <c r="B41" s="61" t="e">
        <f>VLOOKUP(E41,'Active-Bldg List ref'!$A:$E,4,FALSE)</f>
        <v>#N/A</v>
      </c>
      <c r="C41" s="61" t="e">
        <f>VLOOKUP(E41,'Active-Bldg List ref'!$A:$E,5,FALSE)</f>
        <v>#N/A</v>
      </c>
      <c r="D41" s="61" t="e">
        <f>VLOOKUP(E41,'Active-Bldg List ref'!$A:$B,2,FALSE)</f>
        <v>#N/A</v>
      </c>
      <c r="E41" s="61" t="e">
        <f>INDEX('Active-Bldg List ref'!$A:$A,MATCH(F41,'Active-Bldg List ref'!$C:$C,0))</f>
        <v>#N/A</v>
      </c>
      <c r="F41" s="62"/>
      <c r="G41" s="63"/>
      <c r="H41" s="64"/>
      <c r="I41" s="61" t="e">
        <f>INDEX('Keyword &amp; Type ref'!B:B,MATCH(K41,'Keyword &amp; Type ref'!D:D,0))</f>
        <v>#N/A</v>
      </c>
      <c r="J41" s="66" t="e">
        <f>INDEX('Keyword &amp; Type ref'!F:F,MATCH(L41,'Keyword &amp; Type ref'!H:H,0))</f>
        <v>#N/A</v>
      </c>
      <c r="K41" s="65"/>
      <c r="L41" s="65"/>
      <c r="M41" s="62"/>
      <c r="N41" s="67"/>
      <c r="O41" s="68"/>
      <c r="P41" s="68"/>
      <c r="Q41" s="69" t="e">
        <f>INDEX('Keyword &amp; Type ref'!$F:$V,MATCH(J41,'Keyword &amp; Type ref'!$F:$F,0),MATCH(B41,'Keyword &amp; Type ref'!$1:$1,0))</f>
        <v>#N/A</v>
      </c>
      <c r="R41" s="70" t="e">
        <f>VLOOKUP(J41,'Keyword &amp; Type ref'!$F:$L,7,FALSE)</f>
        <v>#N/A</v>
      </c>
      <c r="S41" s="71" t="e">
        <f>CONCATENATE(E41,":",VLOOKUP(J41,'Keyword &amp; Type ref'!F:H, 3,FALSE),":",$X41)</f>
        <v>#N/A</v>
      </c>
      <c r="T41" s="72" t="e">
        <f t="shared" si="0"/>
        <v>#N/A</v>
      </c>
      <c r="U41" s="73"/>
      <c r="V41" s="74" t="e">
        <f t="shared" si="1"/>
        <v>#N/A</v>
      </c>
      <c r="W41" s="75"/>
      <c r="X41" s="68"/>
      <c r="Y41" s="68"/>
      <c r="Z41" s="76"/>
      <c r="AA41" s="77" t="e">
        <f>INDEX('MFR_List ref'!$A:$A,MATCH($AB41,'MFR_List ref'!$B:$B,0))</f>
        <v>#N/A</v>
      </c>
      <c r="AB41" s="62"/>
      <c r="AC41" s="78"/>
      <c r="AD41" s="79"/>
      <c r="AE41" s="80"/>
      <c r="AF41" s="60"/>
      <c r="AG41" s="73"/>
      <c r="AH41" s="73"/>
      <c r="AI41" s="73"/>
      <c r="AJ41" s="60"/>
      <c r="AK41" s="73"/>
      <c r="AL41" s="73"/>
      <c r="AM41" s="81"/>
      <c r="AN41" s="73"/>
      <c r="AO41" s="78"/>
      <c r="AP41" s="78"/>
      <c r="AQ41" s="78"/>
      <c r="AR41" s="78"/>
      <c r="AS41" s="73"/>
      <c r="AT41" s="73"/>
      <c r="AU41" s="73"/>
      <c r="AV41" s="78"/>
      <c r="AW41" s="73"/>
      <c r="AX41" s="73"/>
      <c r="AY41" s="82"/>
      <c r="AZ41" s="82"/>
      <c r="BA41" s="73"/>
      <c r="BB41" s="73"/>
      <c r="BC41" s="82"/>
      <c r="BD41" s="73"/>
      <c r="BE41" s="73"/>
      <c r="BF41" s="73"/>
      <c r="BG41" s="73"/>
      <c r="BH41" s="82"/>
      <c r="BI41" s="82"/>
      <c r="BJ41" s="82"/>
      <c r="BK41" s="82"/>
      <c r="BL41" s="82"/>
      <c r="BM41" s="82"/>
      <c r="BN41" s="82"/>
      <c r="BO41" s="73"/>
      <c r="BP41" s="68"/>
      <c r="BQ41" s="73"/>
      <c r="BR41" s="48"/>
    </row>
    <row r="42" spans="1:70" s="47" customFormat="1" ht="34.799999999999997" customHeight="1" x14ac:dyDescent="0.3">
      <c r="A42" s="60"/>
      <c r="B42" s="61" t="e">
        <f>VLOOKUP(E42,'Active-Bldg List ref'!$A:$E,4,FALSE)</f>
        <v>#N/A</v>
      </c>
      <c r="C42" s="61" t="e">
        <f>VLOOKUP(E42,'Active-Bldg List ref'!$A:$E,5,FALSE)</f>
        <v>#N/A</v>
      </c>
      <c r="D42" s="61" t="e">
        <f>VLOOKUP(E42,'Active-Bldg List ref'!$A:$B,2,FALSE)</f>
        <v>#N/A</v>
      </c>
      <c r="E42" s="61" t="e">
        <f>INDEX('Active-Bldg List ref'!$A:$A,MATCH(F42,'Active-Bldg List ref'!$C:$C,0))</f>
        <v>#N/A</v>
      </c>
      <c r="F42" s="62"/>
      <c r="G42" s="63"/>
      <c r="H42" s="64"/>
      <c r="I42" s="61" t="e">
        <f>INDEX('Keyword &amp; Type ref'!B:B,MATCH(K42,'Keyword &amp; Type ref'!D:D,0))</f>
        <v>#N/A</v>
      </c>
      <c r="J42" s="66" t="e">
        <f>INDEX('Keyword &amp; Type ref'!F:F,MATCH(L42,'Keyword &amp; Type ref'!H:H,0))</f>
        <v>#N/A</v>
      </c>
      <c r="K42" s="65"/>
      <c r="L42" s="65"/>
      <c r="M42" s="62"/>
      <c r="N42" s="67"/>
      <c r="O42" s="68"/>
      <c r="P42" s="68"/>
      <c r="Q42" s="69" t="e">
        <f>INDEX('Keyword &amp; Type ref'!$F:$V,MATCH(J42,'Keyword &amp; Type ref'!$F:$F,0),MATCH(B42,'Keyword &amp; Type ref'!$1:$1,0))</f>
        <v>#N/A</v>
      </c>
      <c r="R42" s="70" t="e">
        <f>VLOOKUP(J42,'Keyword &amp; Type ref'!$F:$L,7,FALSE)</f>
        <v>#N/A</v>
      </c>
      <c r="S42" s="71" t="e">
        <f>CONCATENATE(E42,":",VLOOKUP(J42,'Keyword &amp; Type ref'!F:H, 3,FALSE),":",$X42)</f>
        <v>#N/A</v>
      </c>
      <c r="T42" s="72" t="e">
        <f t="shared" si="0"/>
        <v>#N/A</v>
      </c>
      <c r="U42" s="73"/>
      <c r="V42" s="74" t="e">
        <f t="shared" si="1"/>
        <v>#N/A</v>
      </c>
      <c r="W42" s="75"/>
      <c r="X42" s="68"/>
      <c r="Y42" s="68"/>
      <c r="Z42" s="76"/>
      <c r="AA42" s="77" t="e">
        <f>INDEX('MFR_List ref'!$A:$A,MATCH($AB42,'MFR_List ref'!$B:$B,0))</f>
        <v>#N/A</v>
      </c>
      <c r="AB42" s="62"/>
      <c r="AC42" s="78"/>
      <c r="AD42" s="79"/>
      <c r="AE42" s="80"/>
      <c r="AF42" s="60"/>
      <c r="AG42" s="73"/>
      <c r="AH42" s="73"/>
      <c r="AI42" s="73"/>
      <c r="AJ42" s="60"/>
      <c r="AK42" s="73"/>
      <c r="AL42" s="73"/>
      <c r="AM42" s="81"/>
      <c r="AN42" s="73"/>
      <c r="AO42" s="78"/>
      <c r="AP42" s="78"/>
      <c r="AQ42" s="78"/>
      <c r="AR42" s="78"/>
      <c r="AS42" s="73"/>
      <c r="AT42" s="73"/>
      <c r="AU42" s="73"/>
      <c r="AV42" s="78"/>
      <c r="AW42" s="73"/>
      <c r="AX42" s="73"/>
      <c r="AY42" s="82"/>
      <c r="AZ42" s="82"/>
      <c r="BA42" s="73"/>
      <c r="BB42" s="73"/>
      <c r="BC42" s="82"/>
      <c r="BD42" s="73"/>
      <c r="BE42" s="73"/>
      <c r="BF42" s="73"/>
      <c r="BG42" s="73"/>
      <c r="BH42" s="82"/>
      <c r="BI42" s="82"/>
      <c r="BJ42" s="82"/>
      <c r="BK42" s="82"/>
      <c r="BL42" s="82"/>
      <c r="BM42" s="82"/>
      <c r="BN42" s="82"/>
      <c r="BO42" s="73"/>
      <c r="BP42" s="68"/>
      <c r="BQ42" s="73"/>
      <c r="BR42" s="48"/>
    </row>
    <row r="43" spans="1:70" s="47" customFormat="1" ht="34.799999999999997" customHeight="1" x14ac:dyDescent="0.3">
      <c r="A43" s="60"/>
      <c r="B43" s="61" t="e">
        <f>VLOOKUP(E43,'Active-Bldg List ref'!$A:$E,4,FALSE)</f>
        <v>#N/A</v>
      </c>
      <c r="C43" s="61" t="e">
        <f>VLOOKUP(E43,'Active-Bldg List ref'!$A:$E,5,FALSE)</f>
        <v>#N/A</v>
      </c>
      <c r="D43" s="61" t="e">
        <f>VLOOKUP(E43,'Active-Bldg List ref'!$A:$B,2,FALSE)</f>
        <v>#N/A</v>
      </c>
      <c r="E43" s="61" t="e">
        <f>INDEX('Active-Bldg List ref'!$A:$A,MATCH(F43,'Active-Bldg List ref'!$C:$C,0))</f>
        <v>#N/A</v>
      </c>
      <c r="F43" s="62"/>
      <c r="G43" s="63"/>
      <c r="H43" s="64"/>
      <c r="I43" s="61" t="e">
        <f>INDEX('Keyword &amp; Type ref'!B:B,MATCH(K43,'Keyword &amp; Type ref'!D:D,0))</f>
        <v>#N/A</v>
      </c>
      <c r="J43" s="66" t="e">
        <f>INDEX('Keyword &amp; Type ref'!F:F,MATCH(L43,'Keyword &amp; Type ref'!H:H,0))</f>
        <v>#N/A</v>
      </c>
      <c r="K43" s="65"/>
      <c r="L43" s="65"/>
      <c r="M43" s="62"/>
      <c r="N43" s="67"/>
      <c r="O43" s="68"/>
      <c r="P43" s="68"/>
      <c r="Q43" s="69" t="e">
        <f>INDEX('Keyword &amp; Type ref'!$F:$V,MATCH(J43,'Keyword &amp; Type ref'!$F:$F,0),MATCH(B43,'Keyword &amp; Type ref'!$1:$1,0))</f>
        <v>#N/A</v>
      </c>
      <c r="R43" s="70" t="e">
        <f>VLOOKUP(J43,'Keyword &amp; Type ref'!$F:$L,7,FALSE)</f>
        <v>#N/A</v>
      </c>
      <c r="S43" s="71" t="e">
        <f>CONCATENATE(E43,":",VLOOKUP(J43,'Keyword &amp; Type ref'!F:H, 3,FALSE),":",$X43)</f>
        <v>#N/A</v>
      </c>
      <c r="T43" s="72" t="e">
        <f t="shared" si="0"/>
        <v>#N/A</v>
      </c>
      <c r="U43" s="73"/>
      <c r="V43" s="74" t="e">
        <f t="shared" si="1"/>
        <v>#N/A</v>
      </c>
      <c r="W43" s="75"/>
      <c r="X43" s="68"/>
      <c r="Y43" s="68"/>
      <c r="Z43" s="76"/>
      <c r="AA43" s="77" t="e">
        <f>INDEX('MFR_List ref'!$A:$A,MATCH($AB43,'MFR_List ref'!$B:$B,0))</f>
        <v>#N/A</v>
      </c>
      <c r="AB43" s="62"/>
      <c r="AC43" s="78"/>
      <c r="AD43" s="79"/>
      <c r="AE43" s="80"/>
      <c r="AF43" s="60"/>
      <c r="AG43" s="73"/>
      <c r="AH43" s="73"/>
      <c r="AI43" s="73"/>
      <c r="AJ43" s="60"/>
      <c r="AK43" s="73"/>
      <c r="AL43" s="73"/>
      <c r="AM43" s="81"/>
      <c r="AN43" s="73"/>
      <c r="AO43" s="78"/>
      <c r="AP43" s="78"/>
      <c r="AQ43" s="78"/>
      <c r="AR43" s="78"/>
      <c r="AS43" s="73"/>
      <c r="AT43" s="73"/>
      <c r="AU43" s="73"/>
      <c r="AV43" s="78"/>
      <c r="AW43" s="73"/>
      <c r="AX43" s="73"/>
      <c r="AY43" s="82"/>
      <c r="AZ43" s="82"/>
      <c r="BA43" s="73"/>
      <c r="BB43" s="73"/>
      <c r="BC43" s="82"/>
      <c r="BD43" s="73"/>
      <c r="BE43" s="73"/>
      <c r="BF43" s="73"/>
      <c r="BG43" s="73"/>
      <c r="BH43" s="82"/>
      <c r="BI43" s="82"/>
      <c r="BJ43" s="82"/>
      <c r="BK43" s="82"/>
      <c r="BL43" s="82"/>
      <c r="BM43" s="82"/>
      <c r="BN43" s="82"/>
      <c r="BO43" s="73"/>
      <c r="BP43" s="68"/>
      <c r="BQ43" s="73"/>
      <c r="BR43" s="48"/>
    </row>
    <row r="44" spans="1:70" s="47" customFormat="1" ht="34.799999999999997" customHeight="1" x14ac:dyDescent="0.3">
      <c r="A44" s="60"/>
      <c r="B44" s="61" t="e">
        <f>VLOOKUP(E44,'Active-Bldg List ref'!$A:$E,4,FALSE)</f>
        <v>#N/A</v>
      </c>
      <c r="C44" s="61" t="e">
        <f>VLOOKUP(E44,'Active-Bldg List ref'!$A:$E,5,FALSE)</f>
        <v>#N/A</v>
      </c>
      <c r="D44" s="61" t="e">
        <f>VLOOKUP(E44,'Active-Bldg List ref'!$A:$B,2,FALSE)</f>
        <v>#N/A</v>
      </c>
      <c r="E44" s="61" t="e">
        <f>INDEX('Active-Bldg List ref'!$A:$A,MATCH(F44,'Active-Bldg List ref'!$C:$C,0))</f>
        <v>#N/A</v>
      </c>
      <c r="F44" s="62"/>
      <c r="G44" s="63"/>
      <c r="H44" s="64"/>
      <c r="I44" s="61" t="e">
        <f>INDEX('Keyword &amp; Type ref'!B:B,MATCH(K44,'Keyword &amp; Type ref'!D:D,0))</f>
        <v>#N/A</v>
      </c>
      <c r="J44" s="66" t="e">
        <f>INDEX('Keyword &amp; Type ref'!F:F,MATCH(L44,'Keyword &amp; Type ref'!H:H,0))</f>
        <v>#N/A</v>
      </c>
      <c r="K44" s="65"/>
      <c r="L44" s="65"/>
      <c r="M44" s="62"/>
      <c r="N44" s="67"/>
      <c r="O44" s="68"/>
      <c r="P44" s="68"/>
      <c r="Q44" s="69" t="e">
        <f>INDEX('Keyword &amp; Type ref'!$F:$V,MATCH(J44,'Keyword &amp; Type ref'!$F:$F,0),MATCH(B44,'Keyword &amp; Type ref'!$1:$1,0))</f>
        <v>#N/A</v>
      </c>
      <c r="R44" s="70" t="e">
        <f>VLOOKUP(J44,'Keyword &amp; Type ref'!$F:$L,7,FALSE)</f>
        <v>#N/A</v>
      </c>
      <c r="S44" s="71" t="e">
        <f>CONCATENATE(E44,":",VLOOKUP(J44,'Keyword &amp; Type ref'!F:H, 3,FALSE),":",$X44)</f>
        <v>#N/A</v>
      </c>
      <c r="T44" s="72" t="e">
        <f t="shared" si="0"/>
        <v>#N/A</v>
      </c>
      <c r="U44" s="73"/>
      <c r="V44" s="74" t="e">
        <f t="shared" si="1"/>
        <v>#N/A</v>
      </c>
      <c r="W44" s="75"/>
      <c r="X44" s="68"/>
      <c r="Y44" s="68"/>
      <c r="Z44" s="76"/>
      <c r="AA44" s="77" t="e">
        <f>INDEX('MFR_List ref'!$A:$A,MATCH($AB44,'MFR_List ref'!$B:$B,0))</f>
        <v>#N/A</v>
      </c>
      <c r="AB44" s="62"/>
      <c r="AC44" s="78"/>
      <c r="AD44" s="79"/>
      <c r="AE44" s="80"/>
      <c r="AF44" s="60"/>
      <c r="AG44" s="73"/>
      <c r="AH44" s="73"/>
      <c r="AI44" s="73"/>
      <c r="AJ44" s="60"/>
      <c r="AK44" s="73"/>
      <c r="AL44" s="73"/>
      <c r="AM44" s="81"/>
      <c r="AN44" s="73"/>
      <c r="AO44" s="78"/>
      <c r="AP44" s="78"/>
      <c r="AQ44" s="78"/>
      <c r="AR44" s="78"/>
      <c r="AS44" s="73"/>
      <c r="AT44" s="73"/>
      <c r="AU44" s="73"/>
      <c r="AV44" s="78"/>
      <c r="AW44" s="73"/>
      <c r="AX44" s="73"/>
      <c r="AY44" s="82"/>
      <c r="AZ44" s="82"/>
      <c r="BA44" s="73"/>
      <c r="BB44" s="73"/>
      <c r="BC44" s="82"/>
      <c r="BD44" s="73"/>
      <c r="BE44" s="73"/>
      <c r="BF44" s="73"/>
      <c r="BG44" s="73"/>
      <c r="BH44" s="82"/>
      <c r="BI44" s="82"/>
      <c r="BJ44" s="82"/>
      <c r="BK44" s="82"/>
      <c r="BL44" s="82"/>
      <c r="BM44" s="82"/>
      <c r="BN44" s="82"/>
      <c r="BO44" s="73"/>
      <c r="BP44" s="68"/>
      <c r="BQ44" s="73"/>
      <c r="BR44" s="48"/>
    </row>
    <row r="45" spans="1:70" s="47" customFormat="1" ht="34.799999999999997" customHeight="1" x14ac:dyDescent="0.3">
      <c r="A45" s="60"/>
      <c r="B45" s="61" t="e">
        <f>VLOOKUP(E45,'Active-Bldg List ref'!$A:$E,4,FALSE)</f>
        <v>#N/A</v>
      </c>
      <c r="C45" s="61" t="e">
        <f>VLOOKUP(E45,'Active-Bldg List ref'!$A:$E,5,FALSE)</f>
        <v>#N/A</v>
      </c>
      <c r="D45" s="61" t="e">
        <f>VLOOKUP(E45,'Active-Bldg List ref'!$A:$B,2,FALSE)</f>
        <v>#N/A</v>
      </c>
      <c r="E45" s="61" t="e">
        <f>INDEX('Active-Bldg List ref'!$A:$A,MATCH(F45,'Active-Bldg List ref'!$C:$C,0))</f>
        <v>#N/A</v>
      </c>
      <c r="F45" s="62"/>
      <c r="G45" s="63"/>
      <c r="H45" s="64"/>
      <c r="I45" s="61" t="e">
        <f>INDEX('Keyword &amp; Type ref'!B:B,MATCH(K45,'Keyword &amp; Type ref'!D:D,0))</f>
        <v>#N/A</v>
      </c>
      <c r="J45" s="66" t="e">
        <f>INDEX('Keyword &amp; Type ref'!F:F,MATCH(L45,'Keyword &amp; Type ref'!H:H,0))</f>
        <v>#N/A</v>
      </c>
      <c r="K45" s="65"/>
      <c r="L45" s="65"/>
      <c r="M45" s="62"/>
      <c r="N45" s="67"/>
      <c r="O45" s="68"/>
      <c r="P45" s="68"/>
      <c r="Q45" s="69" t="e">
        <f>INDEX('Keyword &amp; Type ref'!$F:$V,MATCH(J45,'Keyword &amp; Type ref'!$F:$F,0),MATCH(B45,'Keyword &amp; Type ref'!$1:$1,0))</f>
        <v>#N/A</v>
      </c>
      <c r="R45" s="70" t="e">
        <f>VLOOKUP(J45,'Keyword &amp; Type ref'!$F:$L,7,FALSE)</f>
        <v>#N/A</v>
      </c>
      <c r="S45" s="71" t="e">
        <f>CONCATENATE(E45,":",VLOOKUP(J45,'Keyword &amp; Type ref'!F:H, 3,FALSE),":",$X45)</f>
        <v>#N/A</v>
      </c>
      <c r="T45" s="72" t="e">
        <f t="shared" si="0"/>
        <v>#N/A</v>
      </c>
      <c r="U45" s="73"/>
      <c r="V45" s="74" t="e">
        <f t="shared" si="1"/>
        <v>#N/A</v>
      </c>
      <c r="W45" s="75"/>
      <c r="X45" s="68"/>
      <c r="Y45" s="68"/>
      <c r="Z45" s="76"/>
      <c r="AA45" s="77" t="e">
        <f>INDEX('MFR_List ref'!$A:$A,MATCH($AB45,'MFR_List ref'!$B:$B,0))</f>
        <v>#N/A</v>
      </c>
      <c r="AB45" s="62"/>
      <c r="AC45" s="78"/>
      <c r="AD45" s="79"/>
      <c r="AE45" s="80"/>
      <c r="AF45" s="60"/>
      <c r="AG45" s="73"/>
      <c r="AH45" s="73"/>
      <c r="AI45" s="73"/>
      <c r="AJ45" s="60"/>
      <c r="AK45" s="73"/>
      <c r="AL45" s="73"/>
      <c r="AM45" s="81"/>
      <c r="AN45" s="73"/>
      <c r="AO45" s="78"/>
      <c r="AP45" s="78"/>
      <c r="AQ45" s="78"/>
      <c r="AR45" s="78"/>
      <c r="AS45" s="73"/>
      <c r="AT45" s="73"/>
      <c r="AU45" s="73"/>
      <c r="AV45" s="78"/>
      <c r="AW45" s="73"/>
      <c r="AX45" s="73"/>
      <c r="AY45" s="82"/>
      <c r="AZ45" s="82"/>
      <c r="BA45" s="73"/>
      <c r="BB45" s="73"/>
      <c r="BC45" s="82"/>
      <c r="BD45" s="73"/>
      <c r="BE45" s="73"/>
      <c r="BF45" s="73"/>
      <c r="BG45" s="73"/>
      <c r="BH45" s="82"/>
      <c r="BI45" s="82"/>
      <c r="BJ45" s="82"/>
      <c r="BK45" s="82"/>
      <c r="BL45" s="82"/>
      <c r="BM45" s="82"/>
      <c r="BN45" s="82"/>
      <c r="BO45" s="73"/>
      <c r="BP45" s="68"/>
      <c r="BQ45" s="73"/>
      <c r="BR45" s="48"/>
    </row>
    <row r="46" spans="1:70" s="47" customFormat="1" ht="34.799999999999997" customHeight="1" x14ac:dyDescent="0.3">
      <c r="A46" s="60"/>
      <c r="B46" s="61" t="e">
        <f>VLOOKUP(E46,'Active-Bldg List ref'!$A:$E,4,FALSE)</f>
        <v>#N/A</v>
      </c>
      <c r="C46" s="61" t="e">
        <f>VLOOKUP(E46,'Active-Bldg List ref'!$A:$E,5,FALSE)</f>
        <v>#N/A</v>
      </c>
      <c r="D46" s="61" t="e">
        <f>VLOOKUP(E46,'Active-Bldg List ref'!$A:$B,2,FALSE)</f>
        <v>#N/A</v>
      </c>
      <c r="E46" s="61" t="e">
        <f>INDEX('Active-Bldg List ref'!$A:$A,MATCH(F46,'Active-Bldg List ref'!$C:$C,0))</f>
        <v>#N/A</v>
      </c>
      <c r="F46" s="62"/>
      <c r="G46" s="63"/>
      <c r="H46" s="64"/>
      <c r="I46" s="61" t="e">
        <f>INDEX('Keyword &amp; Type ref'!B:B,MATCH(K46,'Keyword &amp; Type ref'!D:D,0))</f>
        <v>#N/A</v>
      </c>
      <c r="J46" s="66" t="e">
        <f>INDEX('Keyword &amp; Type ref'!F:F,MATCH(L46,'Keyword &amp; Type ref'!H:H,0))</f>
        <v>#N/A</v>
      </c>
      <c r="K46" s="65"/>
      <c r="L46" s="65"/>
      <c r="M46" s="62"/>
      <c r="N46" s="67"/>
      <c r="O46" s="68"/>
      <c r="P46" s="68"/>
      <c r="Q46" s="69" t="e">
        <f>INDEX('Keyword &amp; Type ref'!$F:$V,MATCH(J46,'Keyword &amp; Type ref'!$F:$F,0),MATCH(B46,'Keyword &amp; Type ref'!$1:$1,0))</f>
        <v>#N/A</v>
      </c>
      <c r="R46" s="70" t="e">
        <f>VLOOKUP(J46,'Keyword &amp; Type ref'!$F:$L,7,FALSE)</f>
        <v>#N/A</v>
      </c>
      <c r="S46" s="71" t="e">
        <f>CONCATENATE(E46,":",VLOOKUP(J46,'Keyword &amp; Type ref'!F:H, 3,FALSE),":",$X46)</f>
        <v>#N/A</v>
      </c>
      <c r="T46" s="72" t="e">
        <f t="shared" si="0"/>
        <v>#N/A</v>
      </c>
      <c r="U46" s="73"/>
      <c r="V46" s="74" t="e">
        <f t="shared" si="1"/>
        <v>#N/A</v>
      </c>
      <c r="W46" s="75"/>
      <c r="X46" s="68"/>
      <c r="Y46" s="68"/>
      <c r="Z46" s="76"/>
      <c r="AA46" s="77" t="e">
        <f>INDEX('MFR_List ref'!$A:$A,MATCH($AB46,'MFR_List ref'!$B:$B,0))</f>
        <v>#N/A</v>
      </c>
      <c r="AB46" s="62"/>
      <c r="AC46" s="78"/>
      <c r="AD46" s="79"/>
      <c r="AE46" s="80"/>
      <c r="AF46" s="60"/>
      <c r="AG46" s="73"/>
      <c r="AH46" s="73"/>
      <c r="AI46" s="73"/>
      <c r="AJ46" s="60"/>
      <c r="AK46" s="73"/>
      <c r="AL46" s="73"/>
      <c r="AM46" s="81"/>
      <c r="AN46" s="73"/>
      <c r="AO46" s="78"/>
      <c r="AP46" s="78"/>
      <c r="AQ46" s="78"/>
      <c r="AR46" s="78"/>
      <c r="AS46" s="73"/>
      <c r="AT46" s="73"/>
      <c r="AU46" s="73"/>
      <c r="AV46" s="78"/>
      <c r="AW46" s="73"/>
      <c r="AX46" s="73"/>
      <c r="AY46" s="82"/>
      <c r="AZ46" s="82"/>
      <c r="BA46" s="73"/>
      <c r="BB46" s="73"/>
      <c r="BC46" s="82"/>
      <c r="BD46" s="73"/>
      <c r="BE46" s="73"/>
      <c r="BF46" s="73"/>
      <c r="BG46" s="73"/>
      <c r="BH46" s="82"/>
      <c r="BI46" s="82"/>
      <c r="BJ46" s="82"/>
      <c r="BK46" s="82"/>
      <c r="BL46" s="82"/>
      <c r="BM46" s="82"/>
      <c r="BN46" s="82"/>
      <c r="BO46" s="73"/>
      <c r="BP46" s="68"/>
      <c r="BQ46" s="73"/>
      <c r="BR46" s="48"/>
    </row>
    <row r="47" spans="1:70" s="47" customFormat="1" ht="34.799999999999997" customHeight="1" x14ac:dyDescent="0.3">
      <c r="A47" s="60"/>
      <c r="B47" s="61" t="e">
        <f>VLOOKUP(E47,'Active-Bldg List ref'!$A:$E,4,FALSE)</f>
        <v>#N/A</v>
      </c>
      <c r="C47" s="61" t="e">
        <f>VLOOKUP(E47,'Active-Bldg List ref'!$A:$E,5,FALSE)</f>
        <v>#N/A</v>
      </c>
      <c r="D47" s="61" t="e">
        <f>VLOOKUP(E47,'Active-Bldg List ref'!$A:$B,2,FALSE)</f>
        <v>#N/A</v>
      </c>
      <c r="E47" s="61" t="e">
        <f>INDEX('Active-Bldg List ref'!$A:$A,MATCH(F47,'Active-Bldg List ref'!$C:$C,0))</f>
        <v>#N/A</v>
      </c>
      <c r="F47" s="62"/>
      <c r="G47" s="63"/>
      <c r="H47" s="64"/>
      <c r="I47" s="61" t="e">
        <f>INDEX('Keyword &amp; Type ref'!B:B,MATCH(K47,'Keyword &amp; Type ref'!D:D,0))</f>
        <v>#N/A</v>
      </c>
      <c r="J47" s="66" t="e">
        <f>INDEX('Keyword &amp; Type ref'!F:F,MATCH(L47,'Keyword &amp; Type ref'!H:H,0))</f>
        <v>#N/A</v>
      </c>
      <c r="K47" s="65"/>
      <c r="L47" s="65"/>
      <c r="M47" s="62"/>
      <c r="N47" s="67"/>
      <c r="O47" s="68"/>
      <c r="P47" s="68"/>
      <c r="Q47" s="69" t="e">
        <f>INDEX('Keyword &amp; Type ref'!$F:$V,MATCH(J47,'Keyword &amp; Type ref'!$F:$F,0),MATCH(B47,'Keyword &amp; Type ref'!$1:$1,0))</f>
        <v>#N/A</v>
      </c>
      <c r="R47" s="70" t="e">
        <f>VLOOKUP(J47,'Keyword &amp; Type ref'!$F:$L,7,FALSE)</f>
        <v>#N/A</v>
      </c>
      <c r="S47" s="71" t="e">
        <f>CONCATENATE(E47,":",VLOOKUP(J47,'Keyword &amp; Type ref'!F:H, 3,FALSE),":",$X47)</f>
        <v>#N/A</v>
      </c>
      <c r="T47" s="72" t="e">
        <f t="shared" si="0"/>
        <v>#N/A</v>
      </c>
      <c r="U47" s="73"/>
      <c r="V47" s="74" t="e">
        <f t="shared" si="1"/>
        <v>#N/A</v>
      </c>
      <c r="W47" s="75"/>
      <c r="X47" s="68"/>
      <c r="Y47" s="68"/>
      <c r="Z47" s="76"/>
      <c r="AA47" s="77" t="e">
        <f>INDEX('MFR_List ref'!$A:$A,MATCH($AB47,'MFR_List ref'!$B:$B,0))</f>
        <v>#N/A</v>
      </c>
      <c r="AB47" s="62"/>
      <c r="AC47" s="78"/>
      <c r="AD47" s="79"/>
      <c r="AE47" s="80"/>
      <c r="AF47" s="60"/>
      <c r="AG47" s="73"/>
      <c r="AH47" s="73"/>
      <c r="AI47" s="73"/>
      <c r="AJ47" s="60"/>
      <c r="AK47" s="73"/>
      <c r="AL47" s="73"/>
      <c r="AM47" s="81"/>
      <c r="AN47" s="73"/>
      <c r="AO47" s="78"/>
      <c r="AP47" s="78"/>
      <c r="AQ47" s="78"/>
      <c r="AR47" s="78"/>
      <c r="AS47" s="73"/>
      <c r="AT47" s="73"/>
      <c r="AU47" s="73"/>
      <c r="AV47" s="78"/>
      <c r="AW47" s="73"/>
      <c r="AX47" s="73"/>
      <c r="AY47" s="82"/>
      <c r="AZ47" s="82"/>
      <c r="BA47" s="73"/>
      <c r="BB47" s="73"/>
      <c r="BC47" s="82"/>
      <c r="BD47" s="73"/>
      <c r="BE47" s="73"/>
      <c r="BF47" s="73"/>
      <c r="BG47" s="73"/>
      <c r="BH47" s="82"/>
      <c r="BI47" s="82"/>
      <c r="BJ47" s="82"/>
      <c r="BK47" s="82"/>
      <c r="BL47" s="82"/>
      <c r="BM47" s="82"/>
      <c r="BN47" s="82"/>
      <c r="BO47" s="73"/>
      <c r="BP47" s="68"/>
      <c r="BQ47" s="73"/>
      <c r="BR47" s="48"/>
    </row>
    <row r="48" spans="1:70" s="47" customFormat="1" ht="34.799999999999997" customHeight="1" x14ac:dyDescent="0.3">
      <c r="A48" s="60"/>
      <c r="B48" s="61" t="e">
        <f>VLOOKUP(E48,'Active-Bldg List ref'!$A:$E,4,FALSE)</f>
        <v>#N/A</v>
      </c>
      <c r="C48" s="61" t="e">
        <f>VLOOKUP(E48,'Active-Bldg List ref'!$A:$E,5,FALSE)</f>
        <v>#N/A</v>
      </c>
      <c r="D48" s="61" t="e">
        <f>VLOOKUP(E48,'Active-Bldg List ref'!$A:$B,2,FALSE)</f>
        <v>#N/A</v>
      </c>
      <c r="E48" s="61" t="e">
        <f>INDEX('Active-Bldg List ref'!$A:$A,MATCH(F48,'Active-Bldg List ref'!$C:$C,0))</f>
        <v>#N/A</v>
      </c>
      <c r="F48" s="62"/>
      <c r="G48" s="63"/>
      <c r="H48" s="64"/>
      <c r="I48" s="61" t="e">
        <f>INDEX('Keyword &amp; Type ref'!B:B,MATCH(K48,'Keyword &amp; Type ref'!D:D,0))</f>
        <v>#N/A</v>
      </c>
      <c r="J48" s="66" t="e">
        <f>INDEX('Keyword &amp; Type ref'!F:F,MATCH(L48,'Keyword &amp; Type ref'!H:H,0))</f>
        <v>#N/A</v>
      </c>
      <c r="K48" s="65"/>
      <c r="L48" s="65"/>
      <c r="M48" s="62"/>
      <c r="N48" s="67"/>
      <c r="O48" s="68"/>
      <c r="P48" s="68"/>
      <c r="Q48" s="69" t="e">
        <f>INDEX('Keyword &amp; Type ref'!$F:$V,MATCH(J48,'Keyword &amp; Type ref'!$F:$F,0),MATCH(B48,'Keyword &amp; Type ref'!$1:$1,0))</f>
        <v>#N/A</v>
      </c>
      <c r="R48" s="70" t="e">
        <f>VLOOKUP(J48,'Keyword &amp; Type ref'!$F:$L,7,FALSE)</f>
        <v>#N/A</v>
      </c>
      <c r="S48" s="71" t="e">
        <f>CONCATENATE(E48,":",VLOOKUP(J48,'Keyword &amp; Type ref'!F:H, 3,FALSE),":",$X48)</f>
        <v>#N/A</v>
      </c>
      <c r="T48" s="72" t="e">
        <f t="shared" si="0"/>
        <v>#N/A</v>
      </c>
      <c r="U48" s="73"/>
      <c r="V48" s="74" t="e">
        <f t="shared" si="1"/>
        <v>#N/A</v>
      </c>
      <c r="W48" s="75"/>
      <c r="X48" s="68"/>
      <c r="Y48" s="68"/>
      <c r="Z48" s="76"/>
      <c r="AA48" s="77" t="e">
        <f>INDEX('MFR_List ref'!$A:$A,MATCH($AB48,'MFR_List ref'!$B:$B,0))</f>
        <v>#N/A</v>
      </c>
      <c r="AB48" s="62"/>
      <c r="AC48" s="78"/>
      <c r="AD48" s="79"/>
      <c r="AE48" s="80"/>
      <c r="AF48" s="60"/>
      <c r="AG48" s="73"/>
      <c r="AH48" s="73"/>
      <c r="AI48" s="73"/>
      <c r="AJ48" s="60"/>
      <c r="AK48" s="73"/>
      <c r="AL48" s="73"/>
      <c r="AM48" s="81"/>
      <c r="AN48" s="73"/>
      <c r="AO48" s="78"/>
      <c r="AP48" s="78"/>
      <c r="AQ48" s="78"/>
      <c r="AR48" s="78"/>
      <c r="AS48" s="73"/>
      <c r="AT48" s="73"/>
      <c r="AU48" s="73"/>
      <c r="AV48" s="78"/>
      <c r="AW48" s="73"/>
      <c r="AX48" s="73"/>
      <c r="AY48" s="82"/>
      <c r="AZ48" s="82"/>
      <c r="BA48" s="73"/>
      <c r="BB48" s="73"/>
      <c r="BC48" s="82"/>
      <c r="BD48" s="73"/>
      <c r="BE48" s="73"/>
      <c r="BF48" s="73"/>
      <c r="BG48" s="73"/>
      <c r="BH48" s="82"/>
      <c r="BI48" s="82"/>
      <c r="BJ48" s="82"/>
      <c r="BK48" s="82"/>
      <c r="BL48" s="82"/>
      <c r="BM48" s="82"/>
      <c r="BN48" s="82"/>
      <c r="BO48" s="73"/>
      <c r="BP48" s="68"/>
      <c r="BQ48" s="73"/>
      <c r="BR48" s="48"/>
    </row>
    <row r="49" spans="1:70" s="47" customFormat="1" ht="34.799999999999997" customHeight="1" x14ac:dyDescent="0.3">
      <c r="A49" s="60"/>
      <c r="B49" s="61" t="e">
        <f>VLOOKUP(E49,'Active-Bldg List ref'!$A:$E,4,FALSE)</f>
        <v>#N/A</v>
      </c>
      <c r="C49" s="61" t="e">
        <f>VLOOKUP(E49,'Active-Bldg List ref'!$A:$E,5,FALSE)</f>
        <v>#N/A</v>
      </c>
      <c r="D49" s="61" t="e">
        <f>VLOOKUP(E49,'Active-Bldg List ref'!$A:$B,2,FALSE)</f>
        <v>#N/A</v>
      </c>
      <c r="E49" s="61" t="e">
        <f>INDEX('Active-Bldg List ref'!$A:$A,MATCH(F49,'Active-Bldg List ref'!$C:$C,0))</f>
        <v>#N/A</v>
      </c>
      <c r="F49" s="62"/>
      <c r="G49" s="63"/>
      <c r="H49" s="64"/>
      <c r="I49" s="61" t="e">
        <f>INDEX('Keyword &amp; Type ref'!B:B,MATCH(K49,'Keyword &amp; Type ref'!D:D,0))</f>
        <v>#N/A</v>
      </c>
      <c r="J49" s="66" t="e">
        <f>INDEX('Keyword &amp; Type ref'!F:F,MATCH(L49,'Keyword &amp; Type ref'!H:H,0))</f>
        <v>#N/A</v>
      </c>
      <c r="K49" s="65"/>
      <c r="L49" s="65"/>
      <c r="M49" s="62"/>
      <c r="N49" s="67"/>
      <c r="O49" s="68"/>
      <c r="P49" s="68"/>
      <c r="Q49" s="69" t="e">
        <f>INDEX('Keyword &amp; Type ref'!$F:$V,MATCH(J49,'Keyword &amp; Type ref'!$F:$F,0),MATCH(B49,'Keyword &amp; Type ref'!$1:$1,0))</f>
        <v>#N/A</v>
      </c>
      <c r="R49" s="70" t="e">
        <f>VLOOKUP(J49,'Keyword &amp; Type ref'!$F:$L,7,FALSE)</f>
        <v>#N/A</v>
      </c>
      <c r="S49" s="71" t="e">
        <f>CONCATENATE(E49,":",VLOOKUP(J49,'Keyword &amp; Type ref'!F:H, 3,FALSE),":",$X49)</f>
        <v>#N/A</v>
      </c>
      <c r="T49" s="72" t="e">
        <f t="shared" si="0"/>
        <v>#N/A</v>
      </c>
      <c r="U49" s="73"/>
      <c r="V49" s="74" t="e">
        <f t="shared" si="1"/>
        <v>#N/A</v>
      </c>
      <c r="W49" s="75"/>
      <c r="X49" s="68"/>
      <c r="Y49" s="68"/>
      <c r="Z49" s="76"/>
      <c r="AA49" s="77" t="e">
        <f>INDEX('MFR_List ref'!$A:$A,MATCH($AB49,'MFR_List ref'!$B:$B,0))</f>
        <v>#N/A</v>
      </c>
      <c r="AB49" s="62"/>
      <c r="AC49" s="78"/>
      <c r="AD49" s="79"/>
      <c r="AE49" s="80"/>
      <c r="AF49" s="60"/>
      <c r="AG49" s="73"/>
      <c r="AH49" s="73"/>
      <c r="AI49" s="73"/>
      <c r="AJ49" s="60"/>
      <c r="AK49" s="73"/>
      <c r="AL49" s="73"/>
      <c r="AM49" s="81"/>
      <c r="AN49" s="73"/>
      <c r="AO49" s="78"/>
      <c r="AP49" s="78"/>
      <c r="AQ49" s="78"/>
      <c r="AR49" s="78"/>
      <c r="AS49" s="73"/>
      <c r="AT49" s="73"/>
      <c r="AU49" s="73"/>
      <c r="AV49" s="78"/>
      <c r="AW49" s="73"/>
      <c r="AX49" s="73"/>
      <c r="AY49" s="82"/>
      <c r="AZ49" s="82"/>
      <c r="BA49" s="73"/>
      <c r="BB49" s="73"/>
      <c r="BC49" s="82"/>
      <c r="BD49" s="73"/>
      <c r="BE49" s="73"/>
      <c r="BF49" s="73"/>
      <c r="BG49" s="73"/>
      <c r="BH49" s="82"/>
      <c r="BI49" s="82"/>
      <c r="BJ49" s="82"/>
      <c r="BK49" s="82"/>
      <c r="BL49" s="82"/>
      <c r="BM49" s="82"/>
      <c r="BN49" s="82"/>
      <c r="BO49" s="73"/>
      <c r="BP49" s="68"/>
      <c r="BQ49" s="73"/>
      <c r="BR49" s="48"/>
    </row>
    <row r="50" spans="1:70" s="47" customFormat="1" ht="34.799999999999997" customHeight="1" x14ac:dyDescent="0.3">
      <c r="A50" s="60"/>
      <c r="B50" s="61" t="e">
        <f>VLOOKUP(E50,'Active-Bldg List ref'!$A:$E,4,FALSE)</f>
        <v>#N/A</v>
      </c>
      <c r="C50" s="61" t="e">
        <f>VLOOKUP(E50,'Active-Bldg List ref'!$A:$E,5,FALSE)</f>
        <v>#N/A</v>
      </c>
      <c r="D50" s="61" t="e">
        <f>VLOOKUP(E50,'Active-Bldg List ref'!$A:$B,2,FALSE)</f>
        <v>#N/A</v>
      </c>
      <c r="E50" s="61" t="e">
        <f>INDEX('Active-Bldg List ref'!$A:$A,MATCH(F50,'Active-Bldg List ref'!$C:$C,0))</f>
        <v>#N/A</v>
      </c>
      <c r="F50" s="62"/>
      <c r="G50" s="63"/>
      <c r="H50" s="64"/>
      <c r="I50" s="61" t="e">
        <f>INDEX('Keyword &amp; Type ref'!B:B,MATCH(K50,'Keyword &amp; Type ref'!D:D,0))</f>
        <v>#N/A</v>
      </c>
      <c r="J50" s="66" t="e">
        <f>INDEX('Keyword &amp; Type ref'!F:F,MATCH(L50,'Keyword &amp; Type ref'!H:H,0))</f>
        <v>#N/A</v>
      </c>
      <c r="K50" s="65"/>
      <c r="L50" s="65"/>
      <c r="M50" s="62"/>
      <c r="N50" s="67"/>
      <c r="O50" s="68"/>
      <c r="P50" s="68"/>
      <c r="Q50" s="69" t="e">
        <f>INDEX('Keyword &amp; Type ref'!$F:$V,MATCH(J50,'Keyword &amp; Type ref'!$F:$F,0),MATCH(B50,'Keyword &amp; Type ref'!$1:$1,0))</f>
        <v>#N/A</v>
      </c>
      <c r="R50" s="70" t="e">
        <f>VLOOKUP(J50,'Keyword &amp; Type ref'!$F:$L,7,FALSE)</f>
        <v>#N/A</v>
      </c>
      <c r="S50" s="71" t="e">
        <f>CONCATENATE(E50,":",VLOOKUP(J50,'Keyword &amp; Type ref'!F:H, 3,FALSE),":",$X50)</f>
        <v>#N/A</v>
      </c>
      <c r="T50" s="72" t="e">
        <f t="shared" si="0"/>
        <v>#N/A</v>
      </c>
      <c r="U50" s="73"/>
      <c r="V50" s="74" t="e">
        <f t="shared" si="1"/>
        <v>#N/A</v>
      </c>
      <c r="W50" s="75"/>
      <c r="X50" s="68"/>
      <c r="Y50" s="68"/>
      <c r="Z50" s="76"/>
      <c r="AA50" s="77" t="e">
        <f>INDEX('MFR_List ref'!$A:$A,MATCH($AB50,'MFR_List ref'!$B:$B,0))</f>
        <v>#N/A</v>
      </c>
      <c r="AB50" s="62"/>
      <c r="AC50" s="78"/>
      <c r="AD50" s="79"/>
      <c r="AE50" s="80"/>
      <c r="AF50" s="60"/>
      <c r="AG50" s="73"/>
      <c r="AH50" s="73"/>
      <c r="AI50" s="73"/>
      <c r="AJ50" s="60"/>
      <c r="AK50" s="73"/>
      <c r="AL50" s="73"/>
      <c r="AM50" s="81"/>
      <c r="AN50" s="73"/>
      <c r="AO50" s="78"/>
      <c r="AP50" s="78"/>
      <c r="AQ50" s="78"/>
      <c r="AR50" s="78"/>
      <c r="AS50" s="73"/>
      <c r="AT50" s="73"/>
      <c r="AU50" s="73"/>
      <c r="AV50" s="78"/>
      <c r="AW50" s="73"/>
      <c r="AX50" s="73"/>
      <c r="AY50" s="82"/>
      <c r="AZ50" s="82"/>
      <c r="BA50" s="73"/>
      <c r="BB50" s="73"/>
      <c r="BC50" s="82"/>
      <c r="BD50" s="73"/>
      <c r="BE50" s="73"/>
      <c r="BF50" s="73"/>
      <c r="BG50" s="73"/>
      <c r="BH50" s="82"/>
      <c r="BI50" s="82"/>
      <c r="BJ50" s="82"/>
      <c r="BK50" s="82"/>
      <c r="BL50" s="82"/>
      <c r="BM50" s="82"/>
      <c r="BN50" s="82"/>
      <c r="BO50" s="73"/>
      <c r="BP50" s="68"/>
      <c r="BQ50" s="73"/>
      <c r="BR50" s="48"/>
    </row>
    <row r="51" spans="1:70" s="47" customFormat="1" ht="34.799999999999997" customHeight="1" x14ac:dyDescent="0.3">
      <c r="A51" s="60"/>
      <c r="B51" s="61" t="e">
        <f>VLOOKUP(E51,'Active-Bldg List ref'!$A:$E,4,FALSE)</f>
        <v>#N/A</v>
      </c>
      <c r="C51" s="61" t="e">
        <f>VLOOKUP(E51,'Active-Bldg List ref'!$A:$E,5,FALSE)</f>
        <v>#N/A</v>
      </c>
      <c r="D51" s="61" t="e">
        <f>VLOOKUP(E51,'Active-Bldg List ref'!$A:$B,2,FALSE)</f>
        <v>#N/A</v>
      </c>
      <c r="E51" s="61" t="e">
        <f>INDEX('Active-Bldg List ref'!$A:$A,MATCH(F51,'Active-Bldg List ref'!$C:$C,0))</f>
        <v>#N/A</v>
      </c>
      <c r="F51" s="62"/>
      <c r="G51" s="63"/>
      <c r="H51" s="64"/>
      <c r="I51" s="61" t="e">
        <f>INDEX('Keyword &amp; Type ref'!B:B,MATCH(K51,'Keyword &amp; Type ref'!D:D,0))</f>
        <v>#N/A</v>
      </c>
      <c r="J51" s="66" t="e">
        <f>INDEX('Keyword &amp; Type ref'!F:F,MATCH(L51,'Keyword &amp; Type ref'!H:H,0))</f>
        <v>#N/A</v>
      </c>
      <c r="K51" s="65"/>
      <c r="L51" s="65"/>
      <c r="M51" s="62"/>
      <c r="N51" s="67"/>
      <c r="O51" s="68"/>
      <c r="P51" s="68"/>
      <c r="Q51" s="69" t="e">
        <f>INDEX('Keyword &amp; Type ref'!$F:$V,MATCH(J51,'Keyword &amp; Type ref'!$F:$F,0),MATCH(B51,'Keyword &amp; Type ref'!$1:$1,0))</f>
        <v>#N/A</v>
      </c>
      <c r="R51" s="70" t="e">
        <f>VLOOKUP(J51,'Keyword &amp; Type ref'!$F:$L,7,FALSE)</f>
        <v>#N/A</v>
      </c>
      <c r="S51" s="71" t="e">
        <f>CONCATENATE(E51,":",VLOOKUP(J51,'Keyword &amp; Type ref'!F:H, 3,FALSE),":",$X51)</f>
        <v>#N/A</v>
      </c>
      <c r="T51" s="72" t="e">
        <f t="shared" si="0"/>
        <v>#N/A</v>
      </c>
      <c r="U51" s="73"/>
      <c r="V51" s="74" t="e">
        <f t="shared" si="1"/>
        <v>#N/A</v>
      </c>
      <c r="W51" s="75"/>
      <c r="X51" s="68"/>
      <c r="Y51" s="68"/>
      <c r="Z51" s="76"/>
      <c r="AA51" s="77" t="e">
        <f>INDEX('MFR_List ref'!$A:$A,MATCH($AB51,'MFR_List ref'!$B:$B,0))</f>
        <v>#N/A</v>
      </c>
      <c r="AB51" s="62"/>
      <c r="AC51" s="78"/>
      <c r="AD51" s="79"/>
      <c r="AE51" s="80"/>
      <c r="AF51" s="60"/>
      <c r="AG51" s="73"/>
      <c r="AH51" s="73"/>
      <c r="AI51" s="73"/>
      <c r="AJ51" s="60"/>
      <c r="AK51" s="73"/>
      <c r="AL51" s="73"/>
      <c r="AM51" s="81"/>
      <c r="AN51" s="73"/>
      <c r="AO51" s="78"/>
      <c r="AP51" s="78"/>
      <c r="AQ51" s="78"/>
      <c r="AR51" s="78"/>
      <c r="AS51" s="73"/>
      <c r="AT51" s="73"/>
      <c r="AU51" s="73"/>
      <c r="AV51" s="78"/>
      <c r="AW51" s="73"/>
      <c r="AX51" s="73"/>
      <c r="AY51" s="82"/>
      <c r="AZ51" s="82"/>
      <c r="BA51" s="73"/>
      <c r="BB51" s="73"/>
      <c r="BC51" s="82"/>
      <c r="BD51" s="73"/>
      <c r="BE51" s="73"/>
      <c r="BF51" s="73"/>
      <c r="BG51" s="73"/>
      <c r="BH51" s="82"/>
      <c r="BI51" s="82"/>
      <c r="BJ51" s="82"/>
      <c r="BK51" s="82"/>
      <c r="BL51" s="82"/>
      <c r="BM51" s="82"/>
      <c r="BN51" s="82"/>
      <c r="BO51" s="73"/>
      <c r="BP51" s="68"/>
      <c r="BQ51" s="73"/>
      <c r="BR51" s="48"/>
    </row>
    <row r="52" spans="1:70" s="47" customFormat="1" ht="34.799999999999997" customHeight="1" x14ac:dyDescent="0.3">
      <c r="A52" s="60"/>
      <c r="B52" s="61" t="e">
        <f>VLOOKUP(E52,'Active-Bldg List ref'!$A:$E,4,FALSE)</f>
        <v>#N/A</v>
      </c>
      <c r="C52" s="61" t="e">
        <f>VLOOKUP(E52,'Active-Bldg List ref'!$A:$E,5,FALSE)</f>
        <v>#N/A</v>
      </c>
      <c r="D52" s="61" t="e">
        <f>VLOOKUP(E52,'Active-Bldg List ref'!$A:$B,2,FALSE)</f>
        <v>#N/A</v>
      </c>
      <c r="E52" s="61" t="e">
        <f>INDEX('Active-Bldg List ref'!$A:$A,MATCH(F52,'Active-Bldg List ref'!$C:$C,0))</f>
        <v>#N/A</v>
      </c>
      <c r="F52" s="62"/>
      <c r="G52" s="63"/>
      <c r="H52" s="64"/>
      <c r="I52" s="61" t="e">
        <f>INDEX('Keyword &amp; Type ref'!B:B,MATCH(K52,'Keyword &amp; Type ref'!D:D,0))</f>
        <v>#N/A</v>
      </c>
      <c r="J52" s="66" t="e">
        <f>INDEX('Keyword &amp; Type ref'!F:F,MATCH(L52,'Keyword &amp; Type ref'!H:H,0))</f>
        <v>#N/A</v>
      </c>
      <c r="K52" s="65"/>
      <c r="L52" s="65"/>
      <c r="M52" s="62"/>
      <c r="N52" s="67"/>
      <c r="O52" s="68"/>
      <c r="P52" s="68"/>
      <c r="Q52" s="69" t="e">
        <f>INDEX('Keyword &amp; Type ref'!$F:$V,MATCH(J52,'Keyword &amp; Type ref'!$F:$F,0),MATCH(B52,'Keyword &amp; Type ref'!$1:$1,0))</f>
        <v>#N/A</v>
      </c>
      <c r="R52" s="70" t="e">
        <f>VLOOKUP(J52,'Keyword &amp; Type ref'!$F:$L,7,FALSE)</f>
        <v>#N/A</v>
      </c>
      <c r="S52" s="71" t="e">
        <f>CONCATENATE(E52,":",VLOOKUP(J52,'Keyword &amp; Type ref'!F:H, 3,FALSE),":",$X52)</f>
        <v>#N/A</v>
      </c>
      <c r="T52" s="72" t="e">
        <f t="shared" si="0"/>
        <v>#N/A</v>
      </c>
      <c r="U52" s="73"/>
      <c r="V52" s="74" t="e">
        <f t="shared" si="1"/>
        <v>#N/A</v>
      </c>
      <c r="W52" s="75"/>
      <c r="X52" s="68"/>
      <c r="Y52" s="68"/>
      <c r="Z52" s="76"/>
      <c r="AA52" s="77" t="e">
        <f>INDEX('MFR_List ref'!$A:$A,MATCH($AB52,'MFR_List ref'!$B:$B,0))</f>
        <v>#N/A</v>
      </c>
      <c r="AB52" s="62"/>
      <c r="AC52" s="78"/>
      <c r="AD52" s="79"/>
      <c r="AE52" s="80"/>
      <c r="AF52" s="60"/>
      <c r="AG52" s="73"/>
      <c r="AH52" s="73"/>
      <c r="AI52" s="73"/>
      <c r="AJ52" s="60"/>
      <c r="AK52" s="73"/>
      <c r="AL52" s="73"/>
      <c r="AM52" s="81"/>
      <c r="AN52" s="73"/>
      <c r="AO52" s="78"/>
      <c r="AP52" s="78"/>
      <c r="AQ52" s="78"/>
      <c r="AR52" s="78"/>
      <c r="AS52" s="73"/>
      <c r="AT52" s="73"/>
      <c r="AU52" s="73"/>
      <c r="AV52" s="78"/>
      <c r="AW52" s="73"/>
      <c r="AX52" s="73"/>
      <c r="AY52" s="82"/>
      <c r="AZ52" s="82"/>
      <c r="BA52" s="73"/>
      <c r="BB52" s="73"/>
      <c r="BC52" s="82"/>
      <c r="BD52" s="73"/>
      <c r="BE52" s="73"/>
      <c r="BF52" s="73"/>
      <c r="BG52" s="73"/>
      <c r="BH52" s="82"/>
      <c r="BI52" s="82"/>
      <c r="BJ52" s="82"/>
      <c r="BK52" s="82"/>
      <c r="BL52" s="82"/>
      <c r="BM52" s="82"/>
      <c r="BN52" s="82"/>
      <c r="BO52" s="73"/>
      <c r="BP52" s="68"/>
      <c r="BQ52" s="73"/>
      <c r="BR52" s="48"/>
    </row>
    <row r="53" spans="1:70" s="47" customFormat="1" ht="34.799999999999997" customHeight="1" x14ac:dyDescent="0.3">
      <c r="A53" s="60"/>
      <c r="B53" s="61" t="e">
        <f>VLOOKUP(E53,'Active-Bldg List ref'!$A:$E,4,FALSE)</f>
        <v>#N/A</v>
      </c>
      <c r="C53" s="61" t="e">
        <f>VLOOKUP(E53,'Active-Bldg List ref'!$A:$E,5,FALSE)</f>
        <v>#N/A</v>
      </c>
      <c r="D53" s="61" t="e">
        <f>VLOOKUP(E53,'Active-Bldg List ref'!$A:$B,2,FALSE)</f>
        <v>#N/A</v>
      </c>
      <c r="E53" s="61" t="e">
        <f>INDEX('Active-Bldg List ref'!$A:$A,MATCH(F53,'Active-Bldg List ref'!$C:$C,0))</f>
        <v>#N/A</v>
      </c>
      <c r="F53" s="62"/>
      <c r="G53" s="63"/>
      <c r="H53" s="64"/>
      <c r="I53" s="61" t="e">
        <f>INDEX('Keyword &amp; Type ref'!B:B,MATCH(K53,'Keyword &amp; Type ref'!D:D,0))</f>
        <v>#N/A</v>
      </c>
      <c r="J53" s="66" t="e">
        <f>INDEX('Keyword &amp; Type ref'!F:F,MATCH(L53,'Keyword &amp; Type ref'!H:H,0))</f>
        <v>#N/A</v>
      </c>
      <c r="K53" s="65"/>
      <c r="L53" s="65"/>
      <c r="M53" s="62"/>
      <c r="N53" s="67"/>
      <c r="O53" s="68"/>
      <c r="P53" s="68"/>
      <c r="Q53" s="69" t="e">
        <f>INDEX('Keyword &amp; Type ref'!$F:$V,MATCH(J53,'Keyword &amp; Type ref'!$F:$F,0),MATCH(B53,'Keyword &amp; Type ref'!$1:$1,0))</f>
        <v>#N/A</v>
      </c>
      <c r="R53" s="70" t="e">
        <f>VLOOKUP(J53,'Keyword &amp; Type ref'!$F:$L,7,FALSE)</f>
        <v>#N/A</v>
      </c>
      <c r="S53" s="71" t="e">
        <f>CONCATENATE(E53,":",VLOOKUP(J53,'Keyword &amp; Type ref'!F:H, 3,FALSE),":",$X53)</f>
        <v>#N/A</v>
      </c>
      <c r="T53" s="72" t="e">
        <f t="shared" si="0"/>
        <v>#N/A</v>
      </c>
      <c r="U53" s="73"/>
      <c r="V53" s="74" t="e">
        <f t="shared" si="1"/>
        <v>#N/A</v>
      </c>
      <c r="W53" s="75"/>
      <c r="X53" s="68"/>
      <c r="Y53" s="68"/>
      <c r="Z53" s="76"/>
      <c r="AA53" s="77" t="e">
        <f>INDEX('MFR_List ref'!$A:$A,MATCH($AB53,'MFR_List ref'!$B:$B,0))</f>
        <v>#N/A</v>
      </c>
      <c r="AB53" s="62"/>
      <c r="AC53" s="78"/>
      <c r="AD53" s="79"/>
      <c r="AE53" s="80"/>
      <c r="AF53" s="60"/>
      <c r="AG53" s="73"/>
      <c r="AH53" s="73"/>
      <c r="AI53" s="73"/>
      <c r="AJ53" s="60"/>
      <c r="AK53" s="73"/>
      <c r="AL53" s="73"/>
      <c r="AM53" s="81"/>
      <c r="AN53" s="73"/>
      <c r="AO53" s="78"/>
      <c r="AP53" s="78"/>
      <c r="AQ53" s="78"/>
      <c r="AR53" s="78"/>
      <c r="AS53" s="73"/>
      <c r="AT53" s="73"/>
      <c r="AU53" s="73"/>
      <c r="AV53" s="78"/>
      <c r="AW53" s="73"/>
      <c r="AX53" s="73"/>
      <c r="AY53" s="82"/>
      <c r="AZ53" s="82"/>
      <c r="BA53" s="73"/>
      <c r="BB53" s="73"/>
      <c r="BC53" s="82"/>
      <c r="BD53" s="73"/>
      <c r="BE53" s="73"/>
      <c r="BF53" s="73"/>
      <c r="BG53" s="73"/>
      <c r="BH53" s="82"/>
      <c r="BI53" s="82"/>
      <c r="BJ53" s="82"/>
      <c r="BK53" s="82"/>
      <c r="BL53" s="82"/>
      <c r="BM53" s="82"/>
      <c r="BN53" s="82"/>
      <c r="BO53" s="73"/>
      <c r="BP53" s="68"/>
      <c r="BQ53" s="73"/>
      <c r="BR53" s="48"/>
    </row>
    <row r="54" spans="1:70" s="47" customFormat="1" ht="34.799999999999997" customHeight="1" x14ac:dyDescent="0.3">
      <c r="A54" s="60"/>
      <c r="B54" s="61" t="e">
        <f>VLOOKUP(E54,'Active-Bldg List ref'!$A:$E,4,FALSE)</f>
        <v>#N/A</v>
      </c>
      <c r="C54" s="61" t="e">
        <f>VLOOKUP(E54,'Active-Bldg List ref'!$A:$E,5,FALSE)</f>
        <v>#N/A</v>
      </c>
      <c r="D54" s="61" t="e">
        <f>VLOOKUP(E54,'Active-Bldg List ref'!$A:$B,2,FALSE)</f>
        <v>#N/A</v>
      </c>
      <c r="E54" s="61" t="e">
        <f>INDEX('Active-Bldg List ref'!$A:$A,MATCH(F54,'Active-Bldg List ref'!$C:$C,0))</f>
        <v>#N/A</v>
      </c>
      <c r="F54" s="62"/>
      <c r="G54" s="63"/>
      <c r="H54" s="64"/>
      <c r="I54" s="61" t="e">
        <f>INDEX('Keyword &amp; Type ref'!B:B,MATCH(K54,'Keyword &amp; Type ref'!D:D,0))</f>
        <v>#N/A</v>
      </c>
      <c r="J54" s="66" t="e">
        <f>INDEX('Keyword &amp; Type ref'!F:F,MATCH(L54,'Keyword &amp; Type ref'!H:H,0))</f>
        <v>#N/A</v>
      </c>
      <c r="K54" s="65"/>
      <c r="L54" s="65"/>
      <c r="M54" s="62"/>
      <c r="N54" s="67"/>
      <c r="O54" s="68"/>
      <c r="P54" s="68"/>
      <c r="Q54" s="69" t="e">
        <f>INDEX('Keyword &amp; Type ref'!$F:$V,MATCH(J54,'Keyword &amp; Type ref'!$F:$F,0),MATCH(B54,'Keyword &amp; Type ref'!$1:$1,0))</f>
        <v>#N/A</v>
      </c>
      <c r="R54" s="70" t="e">
        <f>VLOOKUP(J54,'Keyword &amp; Type ref'!$F:$L,7,FALSE)</f>
        <v>#N/A</v>
      </c>
      <c r="S54" s="71" t="e">
        <f>CONCATENATE(E54,":",VLOOKUP(J54,'Keyword &amp; Type ref'!F:H, 3,FALSE),":",$X54)</f>
        <v>#N/A</v>
      </c>
      <c r="T54" s="72" t="e">
        <f t="shared" si="0"/>
        <v>#N/A</v>
      </c>
      <c r="U54" s="73"/>
      <c r="V54" s="74" t="e">
        <f t="shared" si="1"/>
        <v>#N/A</v>
      </c>
      <c r="W54" s="75"/>
      <c r="X54" s="68"/>
      <c r="Y54" s="68"/>
      <c r="Z54" s="76"/>
      <c r="AA54" s="77" t="e">
        <f>INDEX('MFR_List ref'!$A:$A,MATCH($AB54,'MFR_List ref'!$B:$B,0))</f>
        <v>#N/A</v>
      </c>
      <c r="AB54" s="62"/>
      <c r="AC54" s="78"/>
      <c r="AD54" s="79"/>
      <c r="AE54" s="80"/>
      <c r="AF54" s="60"/>
      <c r="AG54" s="73"/>
      <c r="AH54" s="73"/>
      <c r="AI54" s="73"/>
      <c r="AJ54" s="60"/>
      <c r="AK54" s="73"/>
      <c r="AL54" s="73"/>
      <c r="AM54" s="81"/>
      <c r="AN54" s="73"/>
      <c r="AO54" s="78"/>
      <c r="AP54" s="78"/>
      <c r="AQ54" s="78"/>
      <c r="AR54" s="78"/>
      <c r="AS54" s="73"/>
      <c r="AT54" s="73"/>
      <c r="AU54" s="73"/>
      <c r="AV54" s="78"/>
      <c r="AW54" s="73"/>
      <c r="AX54" s="73"/>
      <c r="AY54" s="82"/>
      <c r="AZ54" s="82"/>
      <c r="BA54" s="73"/>
      <c r="BB54" s="73"/>
      <c r="BC54" s="82"/>
      <c r="BD54" s="73"/>
      <c r="BE54" s="73"/>
      <c r="BF54" s="73"/>
      <c r="BG54" s="73"/>
      <c r="BH54" s="82"/>
      <c r="BI54" s="82"/>
      <c r="BJ54" s="82"/>
      <c r="BK54" s="82"/>
      <c r="BL54" s="82"/>
      <c r="BM54" s="82"/>
      <c r="BN54" s="82"/>
      <c r="BO54" s="73"/>
      <c r="BP54" s="68"/>
      <c r="BQ54" s="73"/>
      <c r="BR54" s="48"/>
    </row>
    <row r="55" spans="1:70" s="47" customFormat="1" ht="34.799999999999997" customHeight="1" x14ac:dyDescent="0.3">
      <c r="A55" s="60"/>
      <c r="B55" s="61" t="e">
        <f>VLOOKUP(E55,'Active-Bldg List ref'!$A:$E,4,FALSE)</f>
        <v>#N/A</v>
      </c>
      <c r="C55" s="61" t="e">
        <f>VLOOKUP(E55,'Active-Bldg List ref'!$A:$E,5,FALSE)</f>
        <v>#N/A</v>
      </c>
      <c r="D55" s="61" t="e">
        <f>VLOOKUP(E55,'Active-Bldg List ref'!$A:$B,2,FALSE)</f>
        <v>#N/A</v>
      </c>
      <c r="E55" s="61" t="e">
        <f>INDEX('Active-Bldg List ref'!$A:$A,MATCH(F55,'Active-Bldg List ref'!$C:$C,0))</f>
        <v>#N/A</v>
      </c>
      <c r="F55" s="62"/>
      <c r="G55" s="63"/>
      <c r="H55" s="64"/>
      <c r="I55" s="61" t="e">
        <f>INDEX('Keyword &amp; Type ref'!B:B,MATCH(K55,'Keyword &amp; Type ref'!D:D,0))</f>
        <v>#N/A</v>
      </c>
      <c r="J55" s="66" t="e">
        <f>INDEX('Keyword &amp; Type ref'!F:F,MATCH(L55,'Keyword &amp; Type ref'!H:H,0))</f>
        <v>#N/A</v>
      </c>
      <c r="K55" s="65"/>
      <c r="L55" s="65"/>
      <c r="M55" s="62"/>
      <c r="N55" s="67"/>
      <c r="O55" s="68"/>
      <c r="P55" s="68"/>
      <c r="Q55" s="69" t="e">
        <f>INDEX('Keyword &amp; Type ref'!$F:$V,MATCH(J55,'Keyword &amp; Type ref'!$F:$F,0),MATCH(B55,'Keyword &amp; Type ref'!$1:$1,0))</f>
        <v>#N/A</v>
      </c>
      <c r="R55" s="70" t="e">
        <f>VLOOKUP(J55,'Keyword &amp; Type ref'!$F:$L,7,FALSE)</f>
        <v>#N/A</v>
      </c>
      <c r="S55" s="71" t="e">
        <f>CONCATENATE(E55,":",VLOOKUP(J55,'Keyword &amp; Type ref'!F:H, 3,FALSE),":",$X55)</f>
        <v>#N/A</v>
      </c>
      <c r="T55" s="72" t="e">
        <f t="shared" si="0"/>
        <v>#N/A</v>
      </c>
      <c r="U55" s="73"/>
      <c r="V55" s="74" t="e">
        <f t="shared" si="1"/>
        <v>#N/A</v>
      </c>
      <c r="W55" s="75"/>
      <c r="X55" s="68"/>
      <c r="Y55" s="68"/>
      <c r="Z55" s="76"/>
      <c r="AA55" s="77" t="e">
        <f>INDEX('MFR_List ref'!$A:$A,MATCH($AB55,'MFR_List ref'!$B:$B,0))</f>
        <v>#N/A</v>
      </c>
      <c r="AB55" s="62"/>
      <c r="AC55" s="78"/>
      <c r="AD55" s="79"/>
      <c r="AE55" s="80"/>
      <c r="AF55" s="60"/>
      <c r="AG55" s="73"/>
      <c r="AH55" s="73"/>
      <c r="AI55" s="73"/>
      <c r="AJ55" s="60"/>
      <c r="AK55" s="73"/>
      <c r="AL55" s="73"/>
      <c r="AM55" s="81"/>
      <c r="AN55" s="73"/>
      <c r="AO55" s="78"/>
      <c r="AP55" s="78"/>
      <c r="AQ55" s="78"/>
      <c r="AR55" s="78"/>
      <c r="AS55" s="73"/>
      <c r="AT55" s="73"/>
      <c r="AU55" s="73"/>
      <c r="AV55" s="78"/>
      <c r="AW55" s="73"/>
      <c r="AX55" s="73"/>
      <c r="AY55" s="82"/>
      <c r="AZ55" s="82"/>
      <c r="BA55" s="73"/>
      <c r="BB55" s="73"/>
      <c r="BC55" s="82"/>
      <c r="BD55" s="73"/>
      <c r="BE55" s="73"/>
      <c r="BF55" s="73"/>
      <c r="BG55" s="73"/>
      <c r="BH55" s="82"/>
      <c r="BI55" s="82"/>
      <c r="BJ55" s="82"/>
      <c r="BK55" s="82"/>
      <c r="BL55" s="82"/>
      <c r="BM55" s="82"/>
      <c r="BN55" s="82"/>
      <c r="BO55" s="73"/>
      <c r="BP55" s="68"/>
      <c r="BQ55" s="73"/>
      <c r="BR55" s="48"/>
    </row>
    <row r="56" spans="1:70" s="47" customFormat="1" ht="34.799999999999997" customHeight="1" x14ac:dyDescent="0.3">
      <c r="A56" s="60"/>
      <c r="B56" s="61" t="e">
        <f>VLOOKUP(E56,'Active-Bldg List ref'!$A:$E,4,FALSE)</f>
        <v>#N/A</v>
      </c>
      <c r="C56" s="61" t="e">
        <f>VLOOKUP(E56,'Active-Bldg List ref'!$A:$E,5,FALSE)</f>
        <v>#N/A</v>
      </c>
      <c r="D56" s="61" t="e">
        <f>VLOOKUP(E56,'Active-Bldg List ref'!$A:$B,2,FALSE)</f>
        <v>#N/A</v>
      </c>
      <c r="E56" s="61" t="e">
        <f>INDEX('Active-Bldg List ref'!$A:$A,MATCH(F56,'Active-Bldg List ref'!$C:$C,0))</f>
        <v>#N/A</v>
      </c>
      <c r="F56" s="62"/>
      <c r="G56" s="63"/>
      <c r="H56" s="64"/>
      <c r="I56" s="61" t="e">
        <f>INDEX('Keyword &amp; Type ref'!B:B,MATCH(K56,'Keyword &amp; Type ref'!D:D,0))</f>
        <v>#N/A</v>
      </c>
      <c r="J56" s="66" t="e">
        <f>INDEX('Keyword &amp; Type ref'!F:F,MATCH(L56,'Keyword &amp; Type ref'!H:H,0))</f>
        <v>#N/A</v>
      </c>
      <c r="K56" s="65"/>
      <c r="L56" s="65"/>
      <c r="M56" s="62"/>
      <c r="N56" s="67"/>
      <c r="O56" s="68"/>
      <c r="P56" s="68"/>
      <c r="Q56" s="69" t="e">
        <f>INDEX('Keyword &amp; Type ref'!$F:$V,MATCH(J56,'Keyword &amp; Type ref'!$F:$F,0),MATCH(B56,'Keyword &amp; Type ref'!$1:$1,0))</f>
        <v>#N/A</v>
      </c>
      <c r="R56" s="70" t="e">
        <f>VLOOKUP(J56,'Keyword &amp; Type ref'!$F:$L,7,FALSE)</f>
        <v>#N/A</v>
      </c>
      <c r="S56" s="71" t="e">
        <f>CONCATENATE(E56,":",VLOOKUP(J56,'Keyword &amp; Type ref'!F:H, 3,FALSE),":",$X56)</f>
        <v>#N/A</v>
      </c>
      <c r="T56" s="72" t="e">
        <f t="shared" si="0"/>
        <v>#N/A</v>
      </c>
      <c r="U56" s="73"/>
      <c r="V56" s="74" t="e">
        <f t="shared" si="1"/>
        <v>#N/A</v>
      </c>
      <c r="W56" s="75"/>
      <c r="X56" s="68"/>
      <c r="Y56" s="68"/>
      <c r="Z56" s="76"/>
      <c r="AA56" s="77" t="e">
        <f>INDEX('MFR_List ref'!$A:$A,MATCH($AB56,'MFR_List ref'!$B:$B,0))</f>
        <v>#N/A</v>
      </c>
      <c r="AB56" s="62"/>
      <c r="AC56" s="78"/>
      <c r="AD56" s="79"/>
      <c r="AE56" s="80"/>
      <c r="AF56" s="60"/>
      <c r="AG56" s="73"/>
      <c r="AH56" s="73"/>
      <c r="AI56" s="73"/>
      <c r="AJ56" s="60"/>
      <c r="AK56" s="73"/>
      <c r="AL56" s="73"/>
      <c r="AM56" s="81"/>
      <c r="AN56" s="73"/>
      <c r="AO56" s="78"/>
      <c r="AP56" s="78"/>
      <c r="AQ56" s="78"/>
      <c r="AR56" s="78"/>
      <c r="AS56" s="73"/>
      <c r="AT56" s="73"/>
      <c r="AU56" s="73"/>
      <c r="AV56" s="78"/>
      <c r="AW56" s="73"/>
      <c r="AX56" s="73"/>
      <c r="AY56" s="82"/>
      <c r="AZ56" s="82"/>
      <c r="BA56" s="73"/>
      <c r="BB56" s="73"/>
      <c r="BC56" s="82"/>
      <c r="BD56" s="73"/>
      <c r="BE56" s="73"/>
      <c r="BF56" s="73"/>
      <c r="BG56" s="73"/>
      <c r="BH56" s="82"/>
      <c r="BI56" s="82"/>
      <c r="BJ56" s="82"/>
      <c r="BK56" s="82"/>
      <c r="BL56" s="82"/>
      <c r="BM56" s="82"/>
      <c r="BN56" s="82"/>
      <c r="BO56" s="73"/>
      <c r="BP56" s="68"/>
      <c r="BQ56" s="73"/>
      <c r="BR56" s="48"/>
    </row>
    <row r="57" spans="1:70" s="47" customFormat="1" ht="34.799999999999997" customHeight="1" x14ac:dyDescent="0.3">
      <c r="A57" s="60"/>
      <c r="B57" s="61" t="e">
        <f>VLOOKUP(E57,'Active-Bldg List ref'!$A:$E,4,FALSE)</f>
        <v>#N/A</v>
      </c>
      <c r="C57" s="61" t="e">
        <f>VLOOKUP(E57,'Active-Bldg List ref'!$A:$E,5,FALSE)</f>
        <v>#N/A</v>
      </c>
      <c r="D57" s="61" t="e">
        <f>VLOOKUP(E57,'Active-Bldg List ref'!$A:$B,2,FALSE)</f>
        <v>#N/A</v>
      </c>
      <c r="E57" s="61" t="e">
        <f>INDEX('Active-Bldg List ref'!$A:$A,MATCH(F57,'Active-Bldg List ref'!$C:$C,0))</f>
        <v>#N/A</v>
      </c>
      <c r="F57" s="62"/>
      <c r="G57" s="63"/>
      <c r="H57" s="64"/>
      <c r="I57" s="61" t="e">
        <f>INDEX('Keyword &amp; Type ref'!B:B,MATCH(K57,'Keyword &amp; Type ref'!D:D,0))</f>
        <v>#N/A</v>
      </c>
      <c r="J57" s="66" t="e">
        <f>INDEX('Keyword &amp; Type ref'!F:F,MATCH(L57,'Keyword &amp; Type ref'!H:H,0))</f>
        <v>#N/A</v>
      </c>
      <c r="K57" s="65"/>
      <c r="L57" s="65"/>
      <c r="M57" s="62"/>
      <c r="N57" s="67"/>
      <c r="O57" s="68"/>
      <c r="P57" s="68"/>
      <c r="Q57" s="69" t="e">
        <f>INDEX('Keyword &amp; Type ref'!$F:$V,MATCH(J57,'Keyword &amp; Type ref'!$F:$F,0),MATCH(B57,'Keyword &amp; Type ref'!$1:$1,0))</f>
        <v>#N/A</v>
      </c>
      <c r="R57" s="70" t="e">
        <f>VLOOKUP(J57,'Keyword &amp; Type ref'!$F:$L,7,FALSE)</f>
        <v>#N/A</v>
      </c>
      <c r="S57" s="71" t="e">
        <f>CONCATENATE(E57,":",VLOOKUP(J57,'Keyword &amp; Type ref'!F:H, 3,FALSE),":",$X57)</f>
        <v>#N/A</v>
      </c>
      <c r="T57" s="72" t="e">
        <f t="shared" si="0"/>
        <v>#N/A</v>
      </c>
      <c r="U57" s="73"/>
      <c r="V57" s="74" t="e">
        <f t="shared" si="1"/>
        <v>#N/A</v>
      </c>
      <c r="W57" s="75"/>
      <c r="X57" s="68"/>
      <c r="Y57" s="68"/>
      <c r="Z57" s="76"/>
      <c r="AA57" s="77" t="e">
        <f>INDEX('MFR_List ref'!$A:$A,MATCH($AB57,'MFR_List ref'!$B:$B,0))</f>
        <v>#N/A</v>
      </c>
      <c r="AB57" s="62"/>
      <c r="AC57" s="78"/>
      <c r="AD57" s="79"/>
      <c r="AE57" s="80"/>
      <c r="AF57" s="60"/>
      <c r="AG57" s="73"/>
      <c r="AH57" s="73"/>
      <c r="AI57" s="73"/>
      <c r="AJ57" s="60"/>
      <c r="AK57" s="73"/>
      <c r="AL57" s="73"/>
      <c r="AM57" s="81"/>
      <c r="AN57" s="73"/>
      <c r="AO57" s="78"/>
      <c r="AP57" s="78"/>
      <c r="AQ57" s="78"/>
      <c r="AR57" s="78"/>
      <c r="AS57" s="73"/>
      <c r="AT57" s="73"/>
      <c r="AU57" s="73"/>
      <c r="AV57" s="78"/>
      <c r="AW57" s="73"/>
      <c r="AX57" s="73"/>
      <c r="AY57" s="82"/>
      <c r="AZ57" s="82"/>
      <c r="BA57" s="73"/>
      <c r="BB57" s="73"/>
      <c r="BC57" s="82"/>
      <c r="BD57" s="73"/>
      <c r="BE57" s="73"/>
      <c r="BF57" s="73"/>
      <c r="BG57" s="73"/>
      <c r="BH57" s="82"/>
      <c r="BI57" s="82"/>
      <c r="BJ57" s="82"/>
      <c r="BK57" s="82"/>
      <c r="BL57" s="82"/>
      <c r="BM57" s="82"/>
      <c r="BN57" s="82"/>
      <c r="BO57" s="73"/>
      <c r="BP57" s="68"/>
      <c r="BQ57" s="73"/>
      <c r="BR57" s="48"/>
    </row>
    <row r="58" spans="1:70" s="47" customFormat="1" ht="34.799999999999997" customHeight="1" x14ac:dyDescent="0.3">
      <c r="A58" s="60"/>
      <c r="B58" s="61" t="e">
        <f>VLOOKUP(E58,'Active-Bldg List ref'!$A:$E,4,FALSE)</f>
        <v>#N/A</v>
      </c>
      <c r="C58" s="61" t="e">
        <f>VLOOKUP(E58,'Active-Bldg List ref'!$A:$E,5,FALSE)</f>
        <v>#N/A</v>
      </c>
      <c r="D58" s="61" t="e">
        <f>VLOOKUP(E58,'Active-Bldg List ref'!$A:$B,2,FALSE)</f>
        <v>#N/A</v>
      </c>
      <c r="E58" s="61" t="e">
        <f>INDEX('Active-Bldg List ref'!$A:$A,MATCH(F58,'Active-Bldg List ref'!$C:$C,0))</f>
        <v>#N/A</v>
      </c>
      <c r="F58" s="62"/>
      <c r="G58" s="63"/>
      <c r="H58" s="64"/>
      <c r="I58" s="61" t="e">
        <f>INDEX('Keyword &amp; Type ref'!B:B,MATCH(K58,'Keyword &amp; Type ref'!D:D,0))</f>
        <v>#N/A</v>
      </c>
      <c r="J58" s="66" t="e">
        <f>INDEX('Keyword &amp; Type ref'!F:F,MATCH(L58,'Keyword &amp; Type ref'!H:H,0))</f>
        <v>#N/A</v>
      </c>
      <c r="K58" s="65"/>
      <c r="L58" s="65"/>
      <c r="M58" s="62"/>
      <c r="N58" s="67"/>
      <c r="O58" s="68"/>
      <c r="P58" s="68"/>
      <c r="Q58" s="69" t="e">
        <f>INDEX('Keyword &amp; Type ref'!$F:$V,MATCH(J58,'Keyword &amp; Type ref'!$F:$F,0),MATCH(B58,'Keyword &amp; Type ref'!$1:$1,0))</f>
        <v>#N/A</v>
      </c>
      <c r="R58" s="70" t="e">
        <f>VLOOKUP(J58,'Keyword &amp; Type ref'!$F:$L,7,FALSE)</f>
        <v>#N/A</v>
      </c>
      <c r="S58" s="71" t="e">
        <f>CONCATENATE(E58,":",VLOOKUP(J58,'Keyword &amp; Type ref'!F:H, 3,FALSE),":",$X58)</f>
        <v>#N/A</v>
      </c>
      <c r="T58" s="72" t="e">
        <f t="shared" si="0"/>
        <v>#N/A</v>
      </c>
      <c r="U58" s="73"/>
      <c r="V58" s="74" t="e">
        <f t="shared" si="1"/>
        <v>#N/A</v>
      </c>
      <c r="W58" s="75"/>
      <c r="X58" s="68"/>
      <c r="Y58" s="68"/>
      <c r="Z58" s="76"/>
      <c r="AA58" s="77" t="e">
        <f>INDEX('MFR_List ref'!$A:$A,MATCH($AB58,'MFR_List ref'!$B:$B,0))</f>
        <v>#N/A</v>
      </c>
      <c r="AB58" s="62"/>
      <c r="AC58" s="78"/>
      <c r="AD58" s="79"/>
      <c r="AE58" s="80"/>
      <c r="AF58" s="60"/>
      <c r="AG58" s="73"/>
      <c r="AH58" s="73"/>
      <c r="AI58" s="73"/>
      <c r="AJ58" s="60"/>
      <c r="AK58" s="73"/>
      <c r="AL58" s="73"/>
      <c r="AM58" s="81"/>
      <c r="AN58" s="73"/>
      <c r="AO58" s="78"/>
      <c r="AP58" s="78"/>
      <c r="AQ58" s="78"/>
      <c r="AR58" s="78"/>
      <c r="AS58" s="73"/>
      <c r="AT58" s="73"/>
      <c r="AU58" s="73"/>
      <c r="AV58" s="78"/>
      <c r="AW58" s="73"/>
      <c r="AX58" s="73"/>
      <c r="AY58" s="82"/>
      <c r="AZ58" s="82"/>
      <c r="BA58" s="73"/>
      <c r="BB58" s="73"/>
      <c r="BC58" s="82"/>
      <c r="BD58" s="73"/>
      <c r="BE58" s="73"/>
      <c r="BF58" s="73"/>
      <c r="BG58" s="73"/>
      <c r="BH58" s="82"/>
      <c r="BI58" s="82"/>
      <c r="BJ58" s="82"/>
      <c r="BK58" s="82"/>
      <c r="BL58" s="82"/>
      <c r="BM58" s="82"/>
      <c r="BN58" s="82"/>
      <c r="BO58" s="73"/>
      <c r="BP58" s="68"/>
      <c r="BQ58" s="73"/>
      <c r="BR58" s="48"/>
    </row>
    <row r="59" spans="1:70" s="47" customFormat="1" ht="34.799999999999997" customHeight="1" x14ac:dyDescent="0.3">
      <c r="A59" s="60"/>
      <c r="B59" s="61" t="e">
        <f>VLOOKUP(E59,'Active-Bldg List ref'!$A:$E,4,FALSE)</f>
        <v>#N/A</v>
      </c>
      <c r="C59" s="61" t="e">
        <f>VLOOKUP(E59,'Active-Bldg List ref'!$A:$E,5,FALSE)</f>
        <v>#N/A</v>
      </c>
      <c r="D59" s="61" t="e">
        <f>VLOOKUP(E59,'Active-Bldg List ref'!$A:$B,2,FALSE)</f>
        <v>#N/A</v>
      </c>
      <c r="E59" s="61" t="e">
        <f>INDEX('Active-Bldg List ref'!$A:$A,MATCH(F59,'Active-Bldg List ref'!$C:$C,0))</f>
        <v>#N/A</v>
      </c>
      <c r="F59" s="62"/>
      <c r="G59" s="63"/>
      <c r="H59" s="64"/>
      <c r="I59" s="61" t="e">
        <f>INDEX('Keyword &amp; Type ref'!B:B,MATCH(K59,'Keyword &amp; Type ref'!D:D,0))</f>
        <v>#N/A</v>
      </c>
      <c r="J59" s="66" t="e">
        <f>INDEX('Keyword &amp; Type ref'!F:F,MATCH(L59,'Keyword &amp; Type ref'!H:H,0))</f>
        <v>#N/A</v>
      </c>
      <c r="K59" s="65"/>
      <c r="L59" s="65"/>
      <c r="M59" s="62"/>
      <c r="N59" s="67"/>
      <c r="O59" s="68"/>
      <c r="P59" s="68"/>
      <c r="Q59" s="69" t="e">
        <f>INDEX('Keyword &amp; Type ref'!$F:$V,MATCH(J59,'Keyword &amp; Type ref'!$F:$F,0),MATCH(B59,'Keyword &amp; Type ref'!$1:$1,0))</f>
        <v>#N/A</v>
      </c>
      <c r="R59" s="70" t="e">
        <f>VLOOKUP(J59,'Keyword &amp; Type ref'!$F:$L,7,FALSE)</f>
        <v>#N/A</v>
      </c>
      <c r="S59" s="71" t="e">
        <f>CONCATENATE(E59,":",VLOOKUP(J59,'Keyword &amp; Type ref'!F:H, 3,FALSE),":",$X59)</f>
        <v>#N/A</v>
      </c>
      <c r="T59" s="72" t="e">
        <f t="shared" si="0"/>
        <v>#N/A</v>
      </c>
      <c r="U59" s="73"/>
      <c r="V59" s="74" t="e">
        <f t="shared" si="1"/>
        <v>#N/A</v>
      </c>
      <c r="W59" s="75"/>
      <c r="X59" s="68"/>
      <c r="Y59" s="68"/>
      <c r="Z59" s="76"/>
      <c r="AA59" s="77" t="e">
        <f>INDEX('MFR_List ref'!$A:$A,MATCH($AB59,'MFR_List ref'!$B:$B,0))</f>
        <v>#N/A</v>
      </c>
      <c r="AB59" s="62"/>
      <c r="AC59" s="78"/>
      <c r="AD59" s="79"/>
      <c r="AE59" s="80"/>
      <c r="AF59" s="60"/>
      <c r="AG59" s="73"/>
      <c r="AH59" s="73"/>
      <c r="AI59" s="73"/>
      <c r="AJ59" s="60"/>
      <c r="AK59" s="73"/>
      <c r="AL59" s="73"/>
      <c r="AM59" s="81"/>
      <c r="AN59" s="73"/>
      <c r="AO59" s="78"/>
      <c r="AP59" s="78"/>
      <c r="AQ59" s="78"/>
      <c r="AR59" s="78"/>
      <c r="AS59" s="73"/>
      <c r="AT59" s="73"/>
      <c r="AU59" s="73"/>
      <c r="AV59" s="78"/>
      <c r="AW59" s="73"/>
      <c r="AX59" s="73"/>
      <c r="AY59" s="82"/>
      <c r="AZ59" s="82"/>
      <c r="BA59" s="73"/>
      <c r="BB59" s="73"/>
      <c r="BC59" s="82"/>
      <c r="BD59" s="73"/>
      <c r="BE59" s="73"/>
      <c r="BF59" s="73"/>
      <c r="BG59" s="73"/>
      <c r="BH59" s="82"/>
      <c r="BI59" s="82"/>
      <c r="BJ59" s="82"/>
      <c r="BK59" s="82"/>
      <c r="BL59" s="82"/>
      <c r="BM59" s="82"/>
      <c r="BN59" s="82"/>
      <c r="BO59" s="73"/>
      <c r="BP59" s="68"/>
      <c r="BQ59" s="73"/>
      <c r="BR59" s="48"/>
    </row>
    <row r="60" spans="1:70" s="47" customFormat="1" ht="34.799999999999997" customHeight="1" x14ac:dyDescent="0.3">
      <c r="A60" s="60"/>
      <c r="B60" s="61" t="e">
        <f>VLOOKUP(E60,'Active-Bldg List ref'!$A:$E,4,FALSE)</f>
        <v>#N/A</v>
      </c>
      <c r="C60" s="61" t="e">
        <f>VLOOKUP(E60,'Active-Bldg List ref'!$A:$E,5,FALSE)</f>
        <v>#N/A</v>
      </c>
      <c r="D60" s="61" t="e">
        <f>VLOOKUP(E60,'Active-Bldg List ref'!$A:$B,2,FALSE)</f>
        <v>#N/A</v>
      </c>
      <c r="E60" s="61" t="e">
        <f>INDEX('Active-Bldg List ref'!$A:$A,MATCH(F60,'Active-Bldg List ref'!$C:$C,0))</f>
        <v>#N/A</v>
      </c>
      <c r="F60" s="62"/>
      <c r="G60" s="63"/>
      <c r="H60" s="64"/>
      <c r="I60" s="61" t="e">
        <f>INDEX('Keyword &amp; Type ref'!B:B,MATCH(K60,'Keyword &amp; Type ref'!D:D,0))</f>
        <v>#N/A</v>
      </c>
      <c r="J60" s="66" t="e">
        <f>INDEX('Keyword &amp; Type ref'!F:F,MATCH(L60,'Keyword &amp; Type ref'!H:H,0))</f>
        <v>#N/A</v>
      </c>
      <c r="K60" s="65"/>
      <c r="L60" s="65"/>
      <c r="M60" s="62"/>
      <c r="N60" s="67"/>
      <c r="O60" s="68"/>
      <c r="P60" s="68"/>
      <c r="Q60" s="69" t="e">
        <f>INDEX('Keyword &amp; Type ref'!$F:$V,MATCH(J60,'Keyword &amp; Type ref'!$F:$F,0),MATCH(B60,'Keyword &amp; Type ref'!$1:$1,0))</f>
        <v>#N/A</v>
      </c>
      <c r="R60" s="70" t="e">
        <f>VLOOKUP(J60,'Keyword &amp; Type ref'!$F:$L,7,FALSE)</f>
        <v>#N/A</v>
      </c>
      <c r="S60" s="71" t="e">
        <f>CONCATENATE(E60,":",VLOOKUP(J60,'Keyword &amp; Type ref'!F:H, 3,FALSE),":",$X60)</f>
        <v>#N/A</v>
      </c>
      <c r="T60" s="72" t="e">
        <f t="shared" si="0"/>
        <v>#N/A</v>
      </c>
      <c r="U60" s="73"/>
      <c r="V60" s="74" t="e">
        <f t="shared" si="1"/>
        <v>#N/A</v>
      </c>
      <c r="W60" s="75"/>
      <c r="X60" s="68"/>
      <c r="Y60" s="68"/>
      <c r="Z60" s="76"/>
      <c r="AA60" s="77" t="e">
        <f>INDEX('MFR_List ref'!$A:$A,MATCH($AB60,'MFR_List ref'!$B:$B,0))</f>
        <v>#N/A</v>
      </c>
      <c r="AB60" s="62"/>
      <c r="AC60" s="78"/>
      <c r="AD60" s="79"/>
      <c r="AE60" s="80"/>
      <c r="AF60" s="60"/>
      <c r="AG60" s="73"/>
      <c r="AH60" s="73"/>
      <c r="AI60" s="73"/>
      <c r="AJ60" s="60"/>
      <c r="AK60" s="73"/>
      <c r="AL60" s="73"/>
      <c r="AM60" s="81"/>
      <c r="AN60" s="73"/>
      <c r="AO60" s="78"/>
      <c r="AP60" s="78"/>
      <c r="AQ60" s="78"/>
      <c r="AR60" s="78"/>
      <c r="AS60" s="73"/>
      <c r="AT60" s="73"/>
      <c r="AU60" s="73"/>
      <c r="AV60" s="78"/>
      <c r="AW60" s="73"/>
      <c r="AX60" s="73"/>
      <c r="AY60" s="82"/>
      <c r="AZ60" s="82"/>
      <c r="BA60" s="73"/>
      <c r="BB60" s="73"/>
      <c r="BC60" s="82"/>
      <c r="BD60" s="73"/>
      <c r="BE60" s="73"/>
      <c r="BF60" s="73"/>
      <c r="BG60" s="73"/>
      <c r="BH60" s="82"/>
      <c r="BI60" s="82"/>
      <c r="BJ60" s="82"/>
      <c r="BK60" s="82"/>
      <c r="BL60" s="82"/>
      <c r="BM60" s="82"/>
      <c r="BN60" s="82"/>
      <c r="BO60" s="73"/>
      <c r="BP60" s="68"/>
      <c r="BQ60" s="73"/>
      <c r="BR60" s="48"/>
    </row>
    <row r="61" spans="1:70" s="47" customFormat="1" ht="34.799999999999997" customHeight="1" x14ac:dyDescent="0.3">
      <c r="A61" s="60"/>
      <c r="B61" s="61" t="e">
        <f>VLOOKUP(E61,'Active-Bldg List ref'!$A:$E,4,FALSE)</f>
        <v>#N/A</v>
      </c>
      <c r="C61" s="61" t="e">
        <f>VLOOKUP(E61,'Active-Bldg List ref'!$A:$E,5,FALSE)</f>
        <v>#N/A</v>
      </c>
      <c r="D61" s="61" t="e">
        <f>VLOOKUP(E61,'Active-Bldg List ref'!$A:$B,2,FALSE)</f>
        <v>#N/A</v>
      </c>
      <c r="E61" s="61" t="e">
        <f>INDEX('Active-Bldg List ref'!$A:$A,MATCH(F61,'Active-Bldg List ref'!$C:$C,0))</f>
        <v>#N/A</v>
      </c>
      <c r="F61" s="62"/>
      <c r="G61" s="63"/>
      <c r="H61" s="64"/>
      <c r="I61" s="61" t="e">
        <f>INDEX('Keyword &amp; Type ref'!B:B,MATCH(K61,'Keyword &amp; Type ref'!D:D,0))</f>
        <v>#N/A</v>
      </c>
      <c r="J61" s="66" t="e">
        <f>INDEX('Keyword &amp; Type ref'!F:F,MATCH(L61,'Keyword &amp; Type ref'!H:H,0))</f>
        <v>#N/A</v>
      </c>
      <c r="K61" s="65"/>
      <c r="L61" s="65"/>
      <c r="M61" s="62"/>
      <c r="N61" s="67"/>
      <c r="O61" s="68"/>
      <c r="P61" s="68"/>
      <c r="Q61" s="69" t="e">
        <f>INDEX('Keyword &amp; Type ref'!$F:$V,MATCH(J61,'Keyword &amp; Type ref'!$F:$F,0),MATCH(B61,'Keyword &amp; Type ref'!$1:$1,0))</f>
        <v>#N/A</v>
      </c>
      <c r="R61" s="70" t="e">
        <f>VLOOKUP(J61,'Keyword &amp; Type ref'!$F:$L,7,FALSE)</f>
        <v>#N/A</v>
      </c>
      <c r="S61" s="71" t="e">
        <f>CONCATENATE(E61,":",VLOOKUP(J61,'Keyword &amp; Type ref'!F:H, 3,FALSE),":",$X61)</f>
        <v>#N/A</v>
      </c>
      <c r="T61" s="72" t="e">
        <f t="shared" si="0"/>
        <v>#N/A</v>
      </c>
      <c r="U61" s="73"/>
      <c r="V61" s="74" t="e">
        <f t="shared" si="1"/>
        <v>#N/A</v>
      </c>
      <c r="W61" s="75"/>
      <c r="X61" s="68"/>
      <c r="Y61" s="68"/>
      <c r="Z61" s="76"/>
      <c r="AA61" s="77" t="e">
        <f>INDEX('MFR_List ref'!$A:$A,MATCH($AB61,'MFR_List ref'!$B:$B,0))</f>
        <v>#N/A</v>
      </c>
      <c r="AB61" s="62"/>
      <c r="AC61" s="78"/>
      <c r="AD61" s="79"/>
      <c r="AE61" s="80"/>
      <c r="AF61" s="60"/>
      <c r="AG61" s="73"/>
      <c r="AH61" s="73"/>
      <c r="AI61" s="73"/>
      <c r="AJ61" s="60"/>
      <c r="AK61" s="73"/>
      <c r="AL61" s="73"/>
      <c r="AM61" s="81"/>
      <c r="AN61" s="73"/>
      <c r="AO61" s="78"/>
      <c r="AP61" s="78"/>
      <c r="AQ61" s="78"/>
      <c r="AR61" s="78"/>
      <c r="AS61" s="73"/>
      <c r="AT61" s="73"/>
      <c r="AU61" s="73"/>
      <c r="AV61" s="78"/>
      <c r="AW61" s="73"/>
      <c r="AX61" s="73"/>
      <c r="AY61" s="82"/>
      <c r="AZ61" s="82"/>
      <c r="BA61" s="73"/>
      <c r="BB61" s="73"/>
      <c r="BC61" s="82"/>
      <c r="BD61" s="73"/>
      <c r="BE61" s="73"/>
      <c r="BF61" s="73"/>
      <c r="BG61" s="73"/>
      <c r="BH61" s="82"/>
      <c r="BI61" s="82"/>
      <c r="BJ61" s="82"/>
      <c r="BK61" s="82"/>
      <c r="BL61" s="82"/>
      <c r="BM61" s="82"/>
      <c r="BN61" s="82"/>
      <c r="BO61" s="73"/>
      <c r="BP61" s="68"/>
      <c r="BQ61" s="73"/>
      <c r="BR61" s="48"/>
    </row>
    <row r="62" spans="1:70" s="47" customFormat="1" ht="34.799999999999997" customHeight="1" x14ac:dyDescent="0.3">
      <c r="A62" s="60"/>
      <c r="B62" s="61" t="e">
        <f>VLOOKUP(E62,'Active-Bldg List ref'!$A:$E,4,FALSE)</f>
        <v>#N/A</v>
      </c>
      <c r="C62" s="61" t="e">
        <f>VLOOKUP(E62,'Active-Bldg List ref'!$A:$E,5,FALSE)</f>
        <v>#N/A</v>
      </c>
      <c r="D62" s="61" t="e">
        <f>VLOOKUP(E62,'Active-Bldg List ref'!$A:$B,2,FALSE)</f>
        <v>#N/A</v>
      </c>
      <c r="E62" s="61" t="e">
        <f>INDEX('Active-Bldg List ref'!$A:$A,MATCH(F62,'Active-Bldg List ref'!$C:$C,0))</f>
        <v>#N/A</v>
      </c>
      <c r="F62" s="62"/>
      <c r="G62" s="63"/>
      <c r="H62" s="64"/>
      <c r="I62" s="61" t="e">
        <f>INDEX('Keyword &amp; Type ref'!B:B,MATCH(K62,'Keyword &amp; Type ref'!D:D,0))</f>
        <v>#N/A</v>
      </c>
      <c r="J62" s="66" t="e">
        <f>INDEX('Keyword &amp; Type ref'!F:F,MATCH(L62,'Keyword &amp; Type ref'!H:H,0))</f>
        <v>#N/A</v>
      </c>
      <c r="K62" s="65"/>
      <c r="L62" s="65"/>
      <c r="M62" s="62"/>
      <c r="N62" s="67"/>
      <c r="O62" s="68"/>
      <c r="P62" s="68"/>
      <c r="Q62" s="69" t="e">
        <f>INDEX('Keyword &amp; Type ref'!$F:$V,MATCH(J62,'Keyword &amp; Type ref'!$F:$F,0),MATCH(B62,'Keyword &amp; Type ref'!$1:$1,0))</f>
        <v>#N/A</v>
      </c>
      <c r="R62" s="70" t="e">
        <f>VLOOKUP(J62,'Keyword &amp; Type ref'!$F:$L,7,FALSE)</f>
        <v>#N/A</v>
      </c>
      <c r="S62" s="71" t="e">
        <f>CONCATENATE(E62,":",VLOOKUP(J62,'Keyword &amp; Type ref'!F:H, 3,FALSE),":",$X62)</f>
        <v>#N/A</v>
      </c>
      <c r="T62" s="72" t="e">
        <f t="shared" si="0"/>
        <v>#N/A</v>
      </c>
      <c r="U62" s="73"/>
      <c r="V62" s="74" t="e">
        <f t="shared" si="1"/>
        <v>#N/A</v>
      </c>
      <c r="W62" s="75"/>
      <c r="X62" s="68"/>
      <c r="Y62" s="68"/>
      <c r="Z62" s="76"/>
      <c r="AA62" s="77" t="e">
        <f>INDEX('MFR_List ref'!$A:$A,MATCH($AB62,'MFR_List ref'!$B:$B,0))</f>
        <v>#N/A</v>
      </c>
      <c r="AB62" s="62"/>
      <c r="AC62" s="78"/>
      <c r="AD62" s="79"/>
      <c r="AE62" s="80"/>
      <c r="AF62" s="60"/>
      <c r="AG62" s="73"/>
      <c r="AH62" s="73"/>
      <c r="AI62" s="73"/>
      <c r="AJ62" s="60"/>
      <c r="AK62" s="73"/>
      <c r="AL62" s="73"/>
      <c r="AM62" s="81"/>
      <c r="AN62" s="73"/>
      <c r="AO62" s="78"/>
      <c r="AP62" s="78"/>
      <c r="AQ62" s="78"/>
      <c r="AR62" s="78"/>
      <c r="AS62" s="73"/>
      <c r="AT62" s="73"/>
      <c r="AU62" s="73"/>
      <c r="AV62" s="78"/>
      <c r="AW62" s="73"/>
      <c r="AX62" s="73"/>
      <c r="AY62" s="82"/>
      <c r="AZ62" s="82"/>
      <c r="BA62" s="73"/>
      <c r="BB62" s="73"/>
      <c r="BC62" s="82"/>
      <c r="BD62" s="73"/>
      <c r="BE62" s="73"/>
      <c r="BF62" s="73"/>
      <c r="BG62" s="73"/>
      <c r="BH62" s="82"/>
      <c r="BI62" s="82"/>
      <c r="BJ62" s="82"/>
      <c r="BK62" s="82"/>
      <c r="BL62" s="82"/>
      <c r="BM62" s="82"/>
      <c r="BN62" s="82"/>
      <c r="BO62" s="73"/>
      <c r="BP62" s="68"/>
      <c r="BQ62" s="73"/>
      <c r="BR62" s="48"/>
    </row>
    <row r="63" spans="1:70" s="47" customFormat="1" ht="34.799999999999997" customHeight="1" x14ac:dyDescent="0.3">
      <c r="A63" s="60"/>
      <c r="B63" s="61" t="e">
        <f>VLOOKUP(E63,'Active-Bldg List ref'!$A:$E,4,FALSE)</f>
        <v>#N/A</v>
      </c>
      <c r="C63" s="61" t="e">
        <f>VLOOKUP(E63,'Active-Bldg List ref'!$A:$E,5,FALSE)</f>
        <v>#N/A</v>
      </c>
      <c r="D63" s="61" t="e">
        <f>VLOOKUP(E63,'Active-Bldg List ref'!$A:$B,2,FALSE)</f>
        <v>#N/A</v>
      </c>
      <c r="E63" s="61" t="e">
        <f>INDEX('Active-Bldg List ref'!$A:$A,MATCH(F63,'Active-Bldg List ref'!$C:$C,0))</f>
        <v>#N/A</v>
      </c>
      <c r="F63" s="62"/>
      <c r="G63" s="63"/>
      <c r="H63" s="64"/>
      <c r="I63" s="61" t="e">
        <f>INDEX('Keyword &amp; Type ref'!B:B,MATCH(K63,'Keyword &amp; Type ref'!D:D,0))</f>
        <v>#N/A</v>
      </c>
      <c r="J63" s="66" t="e">
        <f>INDEX('Keyword &amp; Type ref'!F:F,MATCH(L63,'Keyword &amp; Type ref'!H:H,0))</f>
        <v>#N/A</v>
      </c>
      <c r="K63" s="65"/>
      <c r="L63" s="65"/>
      <c r="M63" s="62"/>
      <c r="N63" s="67"/>
      <c r="O63" s="68"/>
      <c r="P63" s="68"/>
      <c r="Q63" s="69" t="e">
        <f>INDEX('Keyword &amp; Type ref'!$F:$V,MATCH(J63,'Keyword &amp; Type ref'!$F:$F,0),MATCH(B63,'Keyword &amp; Type ref'!$1:$1,0))</f>
        <v>#N/A</v>
      </c>
      <c r="R63" s="70" t="e">
        <f>VLOOKUP(J63,'Keyword &amp; Type ref'!$F:$L,7,FALSE)</f>
        <v>#N/A</v>
      </c>
      <c r="S63" s="71" t="e">
        <f>CONCATENATE(E63,":",VLOOKUP(J63,'Keyword &amp; Type ref'!F:H, 3,FALSE),":",$X63)</f>
        <v>#N/A</v>
      </c>
      <c r="T63" s="72" t="e">
        <f t="shared" si="0"/>
        <v>#N/A</v>
      </c>
      <c r="U63" s="73"/>
      <c r="V63" s="74" t="e">
        <f t="shared" si="1"/>
        <v>#N/A</v>
      </c>
      <c r="W63" s="75"/>
      <c r="X63" s="68"/>
      <c r="Y63" s="68"/>
      <c r="Z63" s="76"/>
      <c r="AA63" s="77" t="e">
        <f>INDEX('MFR_List ref'!$A:$A,MATCH($AB63,'MFR_List ref'!$B:$B,0))</f>
        <v>#N/A</v>
      </c>
      <c r="AB63" s="62"/>
      <c r="AC63" s="78"/>
      <c r="AD63" s="79"/>
      <c r="AE63" s="80"/>
      <c r="AF63" s="60"/>
      <c r="AG63" s="73"/>
      <c r="AH63" s="73"/>
      <c r="AI63" s="73"/>
      <c r="AJ63" s="60"/>
      <c r="AK63" s="73"/>
      <c r="AL63" s="73"/>
      <c r="AM63" s="81"/>
      <c r="AN63" s="73"/>
      <c r="AO63" s="78"/>
      <c r="AP63" s="78"/>
      <c r="AQ63" s="78"/>
      <c r="AR63" s="78"/>
      <c r="AS63" s="73"/>
      <c r="AT63" s="73"/>
      <c r="AU63" s="73"/>
      <c r="AV63" s="78"/>
      <c r="AW63" s="73"/>
      <c r="AX63" s="73"/>
      <c r="AY63" s="82"/>
      <c r="AZ63" s="82"/>
      <c r="BA63" s="73"/>
      <c r="BB63" s="73"/>
      <c r="BC63" s="82"/>
      <c r="BD63" s="73"/>
      <c r="BE63" s="73"/>
      <c r="BF63" s="73"/>
      <c r="BG63" s="73"/>
      <c r="BH63" s="82"/>
      <c r="BI63" s="82"/>
      <c r="BJ63" s="82"/>
      <c r="BK63" s="82"/>
      <c r="BL63" s="82"/>
      <c r="BM63" s="82"/>
      <c r="BN63" s="82"/>
      <c r="BO63" s="73"/>
      <c r="BP63" s="68"/>
      <c r="BQ63" s="73"/>
      <c r="BR63" s="48"/>
    </row>
    <row r="64" spans="1:70" s="47" customFormat="1" ht="34.799999999999997" customHeight="1" x14ac:dyDescent="0.3">
      <c r="A64" s="60"/>
      <c r="B64" s="61" t="e">
        <f>VLOOKUP(E64,'Active-Bldg List ref'!$A:$E,4,FALSE)</f>
        <v>#N/A</v>
      </c>
      <c r="C64" s="61" t="e">
        <f>VLOOKUP(E64,'Active-Bldg List ref'!$A:$E,5,FALSE)</f>
        <v>#N/A</v>
      </c>
      <c r="D64" s="61" t="e">
        <f>VLOOKUP(E64,'Active-Bldg List ref'!$A:$B,2,FALSE)</f>
        <v>#N/A</v>
      </c>
      <c r="E64" s="61" t="e">
        <f>INDEX('Active-Bldg List ref'!$A:$A,MATCH(F64,'Active-Bldg List ref'!$C:$C,0))</f>
        <v>#N/A</v>
      </c>
      <c r="F64" s="62"/>
      <c r="G64" s="63"/>
      <c r="H64" s="64"/>
      <c r="I64" s="61" t="e">
        <f>INDEX('Keyword &amp; Type ref'!B:B,MATCH(K64,'Keyword &amp; Type ref'!D:D,0))</f>
        <v>#N/A</v>
      </c>
      <c r="J64" s="66" t="e">
        <f>INDEX('Keyword &amp; Type ref'!F:F,MATCH(L64,'Keyword &amp; Type ref'!H:H,0))</f>
        <v>#N/A</v>
      </c>
      <c r="K64" s="65"/>
      <c r="L64" s="65"/>
      <c r="M64" s="62"/>
      <c r="N64" s="67"/>
      <c r="O64" s="68"/>
      <c r="P64" s="68"/>
      <c r="Q64" s="69" t="e">
        <f>INDEX('Keyword &amp; Type ref'!$F:$V,MATCH(J64,'Keyword &amp; Type ref'!$F:$F,0),MATCH(B64,'Keyword &amp; Type ref'!$1:$1,0))</f>
        <v>#N/A</v>
      </c>
      <c r="R64" s="70" t="e">
        <f>VLOOKUP(J64,'Keyword &amp; Type ref'!$F:$L,7,FALSE)</f>
        <v>#N/A</v>
      </c>
      <c r="S64" s="71" t="e">
        <f>CONCATENATE(E64,":",VLOOKUP(J64,'Keyword &amp; Type ref'!F:H, 3,FALSE),":",$X64)</f>
        <v>#N/A</v>
      </c>
      <c r="T64" s="72" t="e">
        <f t="shared" si="0"/>
        <v>#N/A</v>
      </c>
      <c r="U64" s="73"/>
      <c r="V64" s="74" t="e">
        <f t="shared" si="1"/>
        <v>#N/A</v>
      </c>
      <c r="W64" s="75"/>
      <c r="X64" s="68"/>
      <c r="Y64" s="68"/>
      <c r="Z64" s="76"/>
      <c r="AA64" s="77" t="e">
        <f>INDEX('MFR_List ref'!$A:$A,MATCH($AB64,'MFR_List ref'!$B:$B,0))</f>
        <v>#N/A</v>
      </c>
      <c r="AB64" s="62"/>
      <c r="AC64" s="78"/>
      <c r="AD64" s="79"/>
      <c r="AE64" s="80"/>
      <c r="AF64" s="60"/>
      <c r="AG64" s="73"/>
      <c r="AH64" s="73"/>
      <c r="AI64" s="73"/>
      <c r="AJ64" s="60"/>
      <c r="AK64" s="73"/>
      <c r="AL64" s="73"/>
      <c r="AM64" s="81"/>
      <c r="AN64" s="73"/>
      <c r="AO64" s="78"/>
      <c r="AP64" s="78"/>
      <c r="AQ64" s="78"/>
      <c r="AR64" s="78"/>
      <c r="AS64" s="73"/>
      <c r="AT64" s="73"/>
      <c r="AU64" s="73"/>
      <c r="AV64" s="78"/>
      <c r="AW64" s="73"/>
      <c r="AX64" s="73"/>
      <c r="AY64" s="82"/>
      <c r="AZ64" s="82"/>
      <c r="BA64" s="73"/>
      <c r="BB64" s="73"/>
      <c r="BC64" s="82"/>
      <c r="BD64" s="73"/>
      <c r="BE64" s="73"/>
      <c r="BF64" s="73"/>
      <c r="BG64" s="73"/>
      <c r="BH64" s="82"/>
      <c r="BI64" s="82"/>
      <c r="BJ64" s="82"/>
      <c r="BK64" s="82"/>
      <c r="BL64" s="82"/>
      <c r="BM64" s="82"/>
      <c r="BN64" s="82"/>
      <c r="BO64" s="73"/>
      <c r="BP64" s="68"/>
      <c r="BQ64" s="73"/>
      <c r="BR64" s="48"/>
    </row>
    <row r="65" spans="1:70" s="47" customFormat="1" ht="34.799999999999997" customHeight="1" x14ac:dyDescent="0.3">
      <c r="A65" s="60"/>
      <c r="B65" s="61" t="e">
        <f>VLOOKUP(E65,'Active-Bldg List ref'!$A:$E,4,FALSE)</f>
        <v>#N/A</v>
      </c>
      <c r="C65" s="61" t="e">
        <f>VLOOKUP(E65,'Active-Bldg List ref'!$A:$E,5,FALSE)</f>
        <v>#N/A</v>
      </c>
      <c r="D65" s="61" t="e">
        <f>VLOOKUP(E65,'Active-Bldg List ref'!$A:$B,2,FALSE)</f>
        <v>#N/A</v>
      </c>
      <c r="E65" s="61" t="e">
        <f>INDEX('Active-Bldg List ref'!$A:$A,MATCH(F65,'Active-Bldg List ref'!$C:$C,0))</f>
        <v>#N/A</v>
      </c>
      <c r="F65" s="62"/>
      <c r="G65" s="63"/>
      <c r="H65" s="64"/>
      <c r="I65" s="61" t="e">
        <f>INDEX('Keyword &amp; Type ref'!B:B,MATCH(K65,'Keyword &amp; Type ref'!D:D,0))</f>
        <v>#N/A</v>
      </c>
      <c r="J65" s="66" t="e">
        <f>INDEX('Keyword &amp; Type ref'!F:F,MATCH(L65,'Keyword &amp; Type ref'!H:H,0))</f>
        <v>#N/A</v>
      </c>
      <c r="K65" s="65"/>
      <c r="L65" s="65"/>
      <c r="M65" s="62"/>
      <c r="N65" s="67"/>
      <c r="O65" s="68"/>
      <c r="P65" s="68"/>
      <c r="Q65" s="69" t="e">
        <f>INDEX('Keyword &amp; Type ref'!$F:$V,MATCH(J65,'Keyword &amp; Type ref'!$F:$F,0),MATCH(B65,'Keyword &amp; Type ref'!$1:$1,0))</f>
        <v>#N/A</v>
      </c>
      <c r="R65" s="70" t="e">
        <f>VLOOKUP(J65,'Keyword &amp; Type ref'!$F:$L,7,FALSE)</f>
        <v>#N/A</v>
      </c>
      <c r="S65" s="71" t="e">
        <f>CONCATENATE(E65,":",VLOOKUP(J65,'Keyword &amp; Type ref'!F:H, 3,FALSE),":",$X65)</f>
        <v>#N/A</v>
      </c>
      <c r="T65" s="72" t="e">
        <f t="shared" ref="T65:T128" si="2">LEN(S65)</f>
        <v>#N/A</v>
      </c>
      <c r="U65" s="73"/>
      <c r="V65" s="74" t="e">
        <f t="shared" si="1"/>
        <v>#N/A</v>
      </c>
      <c r="W65" s="75"/>
      <c r="X65" s="68"/>
      <c r="Y65" s="68"/>
      <c r="Z65" s="76"/>
      <c r="AA65" s="77" t="e">
        <f>INDEX('MFR_List ref'!$A:$A,MATCH($AB65,'MFR_List ref'!$B:$B,0))</f>
        <v>#N/A</v>
      </c>
      <c r="AB65" s="62"/>
      <c r="AC65" s="78"/>
      <c r="AD65" s="79"/>
      <c r="AE65" s="80"/>
      <c r="AF65" s="60"/>
      <c r="AG65" s="73"/>
      <c r="AH65" s="73"/>
      <c r="AI65" s="73"/>
      <c r="AJ65" s="60"/>
      <c r="AK65" s="73"/>
      <c r="AL65" s="73"/>
      <c r="AM65" s="81"/>
      <c r="AN65" s="73"/>
      <c r="AO65" s="78"/>
      <c r="AP65" s="78"/>
      <c r="AQ65" s="78"/>
      <c r="AR65" s="78"/>
      <c r="AS65" s="73"/>
      <c r="AT65" s="73"/>
      <c r="AU65" s="73"/>
      <c r="AV65" s="78"/>
      <c r="AW65" s="73"/>
      <c r="AX65" s="73"/>
      <c r="AY65" s="82"/>
      <c r="AZ65" s="82"/>
      <c r="BA65" s="73"/>
      <c r="BB65" s="73"/>
      <c r="BC65" s="82"/>
      <c r="BD65" s="73"/>
      <c r="BE65" s="73"/>
      <c r="BF65" s="73"/>
      <c r="BG65" s="73"/>
      <c r="BH65" s="82"/>
      <c r="BI65" s="82"/>
      <c r="BJ65" s="82"/>
      <c r="BK65" s="82"/>
      <c r="BL65" s="82"/>
      <c r="BM65" s="82"/>
      <c r="BN65" s="82"/>
      <c r="BO65" s="73"/>
      <c r="BP65" s="68"/>
      <c r="BQ65" s="73"/>
      <c r="BR65" s="48"/>
    </row>
    <row r="66" spans="1:70" s="47" customFormat="1" ht="34.799999999999997" customHeight="1" x14ac:dyDescent="0.3">
      <c r="A66" s="60"/>
      <c r="B66" s="61" t="e">
        <f>VLOOKUP(E66,'Active-Bldg List ref'!$A:$E,4,FALSE)</f>
        <v>#N/A</v>
      </c>
      <c r="C66" s="61" t="e">
        <f>VLOOKUP(E66,'Active-Bldg List ref'!$A:$E,5,FALSE)</f>
        <v>#N/A</v>
      </c>
      <c r="D66" s="61" t="e">
        <f>VLOOKUP(E66,'Active-Bldg List ref'!$A:$B,2,FALSE)</f>
        <v>#N/A</v>
      </c>
      <c r="E66" s="61" t="e">
        <f>INDEX('Active-Bldg List ref'!$A:$A,MATCH(F66,'Active-Bldg List ref'!$C:$C,0))</f>
        <v>#N/A</v>
      </c>
      <c r="F66" s="62"/>
      <c r="G66" s="63"/>
      <c r="H66" s="64"/>
      <c r="I66" s="61" t="e">
        <f>INDEX('Keyword &amp; Type ref'!B:B,MATCH(K66,'Keyword &amp; Type ref'!D:D,0))</f>
        <v>#N/A</v>
      </c>
      <c r="J66" s="66" t="e">
        <f>INDEX('Keyword &amp; Type ref'!F:F,MATCH(L66,'Keyword &amp; Type ref'!H:H,0))</f>
        <v>#N/A</v>
      </c>
      <c r="K66" s="65"/>
      <c r="L66" s="65"/>
      <c r="M66" s="62"/>
      <c r="N66" s="67"/>
      <c r="O66" s="68"/>
      <c r="P66" s="68"/>
      <c r="Q66" s="69" t="e">
        <f>INDEX('Keyword &amp; Type ref'!$F:$V,MATCH(J66,'Keyword &amp; Type ref'!$F:$F,0),MATCH(B66,'Keyword &amp; Type ref'!$1:$1,0))</f>
        <v>#N/A</v>
      </c>
      <c r="R66" s="70" t="e">
        <f>VLOOKUP(J66,'Keyword &amp; Type ref'!$F:$L,7,FALSE)</f>
        <v>#N/A</v>
      </c>
      <c r="S66" s="71" t="e">
        <f>CONCATENATE(E66,":",VLOOKUP(J66,'Keyword &amp; Type ref'!F:H, 3,FALSE),":",$X66)</f>
        <v>#N/A</v>
      </c>
      <c r="T66" s="72" t="e">
        <f t="shared" si="2"/>
        <v>#N/A</v>
      </c>
      <c r="U66" s="73"/>
      <c r="V66" s="74" t="e">
        <f t="shared" ref="V66:V129" si="3">CONCATENATE(RIGHT(D66,LEN(D66)-3),J66,"-",W66)</f>
        <v>#N/A</v>
      </c>
      <c r="W66" s="75"/>
      <c r="X66" s="68"/>
      <c r="Y66" s="68"/>
      <c r="Z66" s="76"/>
      <c r="AA66" s="77" t="e">
        <f>INDEX('MFR_List ref'!$A:$A,MATCH($AB66,'MFR_List ref'!$B:$B,0))</f>
        <v>#N/A</v>
      </c>
      <c r="AB66" s="62"/>
      <c r="AC66" s="78"/>
      <c r="AD66" s="79"/>
      <c r="AE66" s="80"/>
      <c r="AF66" s="60"/>
      <c r="AG66" s="73"/>
      <c r="AH66" s="73"/>
      <c r="AI66" s="73"/>
      <c r="AJ66" s="60"/>
      <c r="AK66" s="73"/>
      <c r="AL66" s="73"/>
      <c r="AM66" s="81"/>
      <c r="AN66" s="73"/>
      <c r="AO66" s="78"/>
      <c r="AP66" s="78"/>
      <c r="AQ66" s="78"/>
      <c r="AR66" s="78"/>
      <c r="AS66" s="73"/>
      <c r="AT66" s="73"/>
      <c r="AU66" s="73"/>
      <c r="AV66" s="78"/>
      <c r="AW66" s="73"/>
      <c r="AX66" s="73"/>
      <c r="AY66" s="82"/>
      <c r="AZ66" s="82"/>
      <c r="BA66" s="73"/>
      <c r="BB66" s="73"/>
      <c r="BC66" s="82"/>
      <c r="BD66" s="73"/>
      <c r="BE66" s="73"/>
      <c r="BF66" s="73"/>
      <c r="BG66" s="73"/>
      <c r="BH66" s="82"/>
      <c r="BI66" s="82"/>
      <c r="BJ66" s="82"/>
      <c r="BK66" s="82"/>
      <c r="BL66" s="82"/>
      <c r="BM66" s="82"/>
      <c r="BN66" s="82"/>
      <c r="BO66" s="73"/>
      <c r="BP66" s="68"/>
      <c r="BQ66" s="73"/>
      <c r="BR66" s="48"/>
    </row>
    <row r="67" spans="1:70" s="47" customFormat="1" ht="34.799999999999997" customHeight="1" x14ac:dyDescent="0.3">
      <c r="A67" s="60"/>
      <c r="B67" s="61" t="e">
        <f>VLOOKUP(E67,'Active-Bldg List ref'!$A:$E,4,FALSE)</f>
        <v>#N/A</v>
      </c>
      <c r="C67" s="61" t="e">
        <f>VLOOKUP(E67,'Active-Bldg List ref'!$A:$E,5,FALSE)</f>
        <v>#N/A</v>
      </c>
      <c r="D67" s="61" t="e">
        <f>VLOOKUP(E67,'Active-Bldg List ref'!$A:$B,2,FALSE)</f>
        <v>#N/A</v>
      </c>
      <c r="E67" s="61" t="e">
        <f>INDEX('Active-Bldg List ref'!$A:$A,MATCH(F67,'Active-Bldg List ref'!$C:$C,0))</f>
        <v>#N/A</v>
      </c>
      <c r="F67" s="62"/>
      <c r="G67" s="63"/>
      <c r="H67" s="64"/>
      <c r="I67" s="61" t="e">
        <f>INDEX('Keyword &amp; Type ref'!B:B,MATCH(K67,'Keyword &amp; Type ref'!D:D,0))</f>
        <v>#N/A</v>
      </c>
      <c r="J67" s="66" t="e">
        <f>INDEX('Keyword &amp; Type ref'!F:F,MATCH(L67,'Keyword &amp; Type ref'!H:H,0))</f>
        <v>#N/A</v>
      </c>
      <c r="K67" s="65"/>
      <c r="L67" s="65"/>
      <c r="M67" s="62"/>
      <c r="N67" s="67"/>
      <c r="O67" s="68"/>
      <c r="P67" s="68"/>
      <c r="Q67" s="69" t="e">
        <f>INDEX('Keyword &amp; Type ref'!$F:$V,MATCH(J67,'Keyword &amp; Type ref'!$F:$F,0),MATCH(B67,'Keyword &amp; Type ref'!$1:$1,0))</f>
        <v>#N/A</v>
      </c>
      <c r="R67" s="70" t="e">
        <f>VLOOKUP(J67,'Keyword &amp; Type ref'!$F:$L,7,FALSE)</f>
        <v>#N/A</v>
      </c>
      <c r="S67" s="71" t="e">
        <f>CONCATENATE(E67,":",VLOOKUP(J67,'Keyword &amp; Type ref'!F:H, 3,FALSE),":",$X67)</f>
        <v>#N/A</v>
      </c>
      <c r="T67" s="72" t="e">
        <f t="shared" si="2"/>
        <v>#N/A</v>
      </c>
      <c r="U67" s="73"/>
      <c r="V67" s="74" t="e">
        <f t="shared" si="3"/>
        <v>#N/A</v>
      </c>
      <c r="W67" s="75"/>
      <c r="X67" s="68"/>
      <c r="Y67" s="68"/>
      <c r="Z67" s="76"/>
      <c r="AA67" s="77" t="e">
        <f>INDEX('MFR_List ref'!$A:$A,MATCH($AB67,'MFR_List ref'!$B:$B,0))</f>
        <v>#N/A</v>
      </c>
      <c r="AB67" s="62"/>
      <c r="AC67" s="78"/>
      <c r="AD67" s="79"/>
      <c r="AE67" s="80"/>
      <c r="AF67" s="60"/>
      <c r="AG67" s="73"/>
      <c r="AH67" s="73"/>
      <c r="AI67" s="73"/>
      <c r="AJ67" s="60"/>
      <c r="AK67" s="73"/>
      <c r="AL67" s="73"/>
      <c r="AM67" s="81"/>
      <c r="AN67" s="73"/>
      <c r="AO67" s="78"/>
      <c r="AP67" s="78"/>
      <c r="AQ67" s="78"/>
      <c r="AR67" s="78"/>
      <c r="AS67" s="73"/>
      <c r="AT67" s="73"/>
      <c r="AU67" s="73"/>
      <c r="AV67" s="78"/>
      <c r="AW67" s="73"/>
      <c r="AX67" s="73"/>
      <c r="AY67" s="82"/>
      <c r="AZ67" s="82"/>
      <c r="BA67" s="73"/>
      <c r="BB67" s="73"/>
      <c r="BC67" s="82"/>
      <c r="BD67" s="73"/>
      <c r="BE67" s="73"/>
      <c r="BF67" s="73"/>
      <c r="BG67" s="73"/>
      <c r="BH67" s="82"/>
      <c r="BI67" s="82"/>
      <c r="BJ67" s="82"/>
      <c r="BK67" s="82"/>
      <c r="BL67" s="82"/>
      <c r="BM67" s="82"/>
      <c r="BN67" s="82"/>
      <c r="BO67" s="73"/>
      <c r="BP67" s="68"/>
      <c r="BQ67" s="73"/>
      <c r="BR67" s="48"/>
    </row>
    <row r="68" spans="1:70" s="47" customFormat="1" ht="34.799999999999997" customHeight="1" x14ac:dyDescent="0.3">
      <c r="A68" s="60"/>
      <c r="B68" s="61" t="e">
        <f>VLOOKUP(E68,'Active-Bldg List ref'!$A:$E,4,FALSE)</f>
        <v>#N/A</v>
      </c>
      <c r="C68" s="61" t="e">
        <f>VLOOKUP(E68,'Active-Bldg List ref'!$A:$E,5,FALSE)</f>
        <v>#N/A</v>
      </c>
      <c r="D68" s="61" t="e">
        <f>VLOOKUP(E68,'Active-Bldg List ref'!$A:$B,2,FALSE)</f>
        <v>#N/A</v>
      </c>
      <c r="E68" s="61" t="e">
        <f>INDEX('Active-Bldg List ref'!$A:$A,MATCH(F68,'Active-Bldg List ref'!$C:$C,0))</f>
        <v>#N/A</v>
      </c>
      <c r="F68" s="62"/>
      <c r="G68" s="63"/>
      <c r="H68" s="64"/>
      <c r="I68" s="61" t="e">
        <f>INDEX('Keyword &amp; Type ref'!B:B,MATCH(K68,'Keyword &amp; Type ref'!D:D,0))</f>
        <v>#N/A</v>
      </c>
      <c r="J68" s="66" t="e">
        <f>INDEX('Keyword &amp; Type ref'!F:F,MATCH(L68,'Keyword &amp; Type ref'!H:H,0))</f>
        <v>#N/A</v>
      </c>
      <c r="K68" s="65"/>
      <c r="L68" s="65"/>
      <c r="M68" s="62"/>
      <c r="N68" s="67"/>
      <c r="O68" s="68"/>
      <c r="P68" s="68"/>
      <c r="Q68" s="69" t="e">
        <f>INDEX('Keyword &amp; Type ref'!$F:$V,MATCH(J68,'Keyword &amp; Type ref'!$F:$F,0),MATCH(B68,'Keyword &amp; Type ref'!$1:$1,0))</f>
        <v>#N/A</v>
      </c>
      <c r="R68" s="70" t="e">
        <f>VLOOKUP(J68,'Keyword &amp; Type ref'!$F:$L,7,FALSE)</f>
        <v>#N/A</v>
      </c>
      <c r="S68" s="71" t="e">
        <f>CONCATENATE(E68,":",VLOOKUP(J68,'Keyword &amp; Type ref'!F:H, 3,FALSE),":",$X68)</f>
        <v>#N/A</v>
      </c>
      <c r="T68" s="72" t="e">
        <f t="shared" si="2"/>
        <v>#N/A</v>
      </c>
      <c r="U68" s="73"/>
      <c r="V68" s="74" t="e">
        <f t="shared" si="3"/>
        <v>#N/A</v>
      </c>
      <c r="W68" s="75"/>
      <c r="X68" s="68"/>
      <c r="Y68" s="68"/>
      <c r="Z68" s="76"/>
      <c r="AA68" s="77" t="e">
        <f>INDEX('MFR_List ref'!$A:$A,MATCH($AB68,'MFR_List ref'!$B:$B,0))</f>
        <v>#N/A</v>
      </c>
      <c r="AB68" s="62"/>
      <c r="AC68" s="78"/>
      <c r="AD68" s="79"/>
      <c r="AE68" s="80"/>
      <c r="AF68" s="60"/>
      <c r="AG68" s="73"/>
      <c r="AH68" s="73"/>
      <c r="AI68" s="73"/>
      <c r="AJ68" s="60"/>
      <c r="AK68" s="73"/>
      <c r="AL68" s="73"/>
      <c r="AM68" s="81"/>
      <c r="AN68" s="73"/>
      <c r="AO68" s="78"/>
      <c r="AP68" s="78"/>
      <c r="AQ68" s="78"/>
      <c r="AR68" s="78"/>
      <c r="AS68" s="73"/>
      <c r="AT68" s="73"/>
      <c r="AU68" s="73"/>
      <c r="AV68" s="78"/>
      <c r="AW68" s="73"/>
      <c r="AX68" s="73"/>
      <c r="AY68" s="82"/>
      <c r="AZ68" s="82"/>
      <c r="BA68" s="73"/>
      <c r="BB68" s="73"/>
      <c r="BC68" s="82"/>
      <c r="BD68" s="73"/>
      <c r="BE68" s="73"/>
      <c r="BF68" s="73"/>
      <c r="BG68" s="73"/>
      <c r="BH68" s="82"/>
      <c r="BI68" s="82"/>
      <c r="BJ68" s="82"/>
      <c r="BK68" s="82"/>
      <c r="BL68" s="82"/>
      <c r="BM68" s="82"/>
      <c r="BN68" s="82"/>
      <c r="BO68" s="73"/>
      <c r="BP68" s="68"/>
      <c r="BQ68" s="73"/>
      <c r="BR68" s="48"/>
    </row>
    <row r="69" spans="1:70" s="47" customFormat="1" ht="34.799999999999997" customHeight="1" x14ac:dyDescent="0.3">
      <c r="A69" s="60"/>
      <c r="B69" s="61" t="e">
        <f>VLOOKUP(E69,'Active-Bldg List ref'!$A:$E,4,FALSE)</f>
        <v>#N/A</v>
      </c>
      <c r="C69" s="61" t="e">
        <f>VLOOKUP(E69,'Active-Bldg List ref'!$A:$E,5,FALSE)</f>
        <v>#N/A</v>
      </c>
      <c r="D69" s="61" t="e">
        <f>VLOOKUP(E69,'Active-Bldg List ref'!$A:$B,2,FALSE)</f>
        <v>#N/A</v>
      </c>
      <c r="E69" s="61" t="e">
        <f>INDEX('Active-Bldg List ref'!$A:$A,MATCH(F69,'Active-Bldg List ref'!$C:$C,0))</f>
        <v>#N/A</v>
      </c>
      <c r="F69" s="62"/>
      <c r="G69" s="63"/>
      <c r="H69" s="64"/>
      <c r="I69" s="61" t="e">
        <f>INDEX('Keyword &amp; Type ref'!B:B,MATCH(K69,'Keyword &amp; Type ref'!D:D,0))</f>
        <v>#N/A</v>
      </c>
      <c r="J69" s="66" t="e">
        <f>INDEX('Keyword &amp; Type ref'!F:F,MATCH(L69,'Keyword &amp; Type ref'!H:H,0))</f>
        <v>#N/A</v>
      </c>
      <c r="K69" s="65"/>
      <c r="L69" s="65"/>
      <c r="M69" s="62"/>
      <c r="N69" s="67"/>
      <c r="O69" s="68"/>
      <c r="P69" s="68"/>
      <c r="Q69" s="69" t="e">
        <f>INDEX('Keyword &amp; Type ref'!$F:$V,MATCH(J69,'Keyword &amp; Type ref'!$F:$F,0),MATCH(B69,'Keyword &amp; Type ref'!$1:$1,0))</f>
        <v>#N/A</v>
      </c>
      <c r="R69" s="70" t="e">
        <f>VLOOKUP(J69,'Keyword &amp; Type ref'!$F:$L,7,FALSE)</f>
        <v>#N/A</v>
      </c>
      <c r="S69" s="71" t="e">
        <f>CONCATENATE(E69,":",VLOOKUP(J69,'Keyword &amp; Type ref'!F:H, 3,FALSE),":",$X69)</f>
        <v>#N/A</v>
      </c>
      <c r="T69" s="72" t="e">
        <f t="shared" si="2"/>
        <v>#N/A</v>
      </c>
      <c r="U69" s="73"/>
      <c r="V69" s="74" t="e">
        <f t="shared" si="3"/>
        <v>#N/A</v>
      </c>
      <c r="W69" s="75"/>
      <c r="X69" s="68"/>
      <c r="Y69" s="68"/>
      <c r="Z69" s="76"/>
      <c r="AA69" s="77" t="e">
        <f>INDEX('MFR_List ref'!$A:$A,MATCH($AB69,'MFR_List ref'!$B:$B,0))</f>
        <v>#N/A</v>
      </c>
      <c r="AB69" s="62"/>
      <c r="AC69" s="78"/>
      <c r="AD69" s="79"/>
      <c r="AE69" s="80"/>
      <c r="AF69" s="60"/>
      <c r="AG69" s="73"/>
      <c r="AH69" s="73"/>
      <c r="AI69" s="73"/>
      <c r="AJ69" s="60"/>
      <c r="AK69" s="73"/>
      <c r="AL69" s="73"/>
      <c r="AM69" s="81"/>
      <c r="AN69" s="73"/>
      <c r="AO69" s="78"/>
      <c r="AP69" s="78"/>
      <c r="AQ69" s="78"/>
      <c r="AR69" s="78"/>
      <c r="AS69" s="73"/>
      <c r="AT69" s="73"/>
      <c r="AU69" s="73"/>
      <c r="AV69" s="78"/>
      <c r="AW69" s="73"/>
      <c r="AX69" s="73"/>
      <c r="AY69" s="82"/>
      <c r="AZ69" s="82"/>
      <c r="BA69" s="73"/>
      <c r="BB69" s="73"/>
      <c r="BC69" s="82"/>
      <c r="BD69" s="73"/>
      <c r="BE69" s="73"/>
      <c r="BF69" s="73"/>
      <c r="BG69" s="73"/>
      <c r="BH69" s="82"/>
      <c r="BI69" s="82"/>
      <c r="BJ69" s="82"/>
      <c r="BK69" s="82"/>
      <c r="BL69" s="82"/>
      <c r="BM69" s="82"/>
      <c r="BN69" s="82"/>
      <c r="BO69" s="73"/>
      <c r="BP69" s="68"/>
      <c r="BQ69" s="73"/>
      <c r="BR69" s="48"/>
    </row>
    <row r="70" spans="1:70" s="47" customFormat="1" ht="34.799999999999997" customHeight="1" x14ac:dyDescent="0.3">
      <c r="A70" s="60"/>
      <c r="B70" s="61" t="e">
        <f>VLOOKUP(E70,'Active-Bldg List ref'!$A:$E,4,FALSE)</f>
        <v>#N/A</v>
      </c>
      <c r="C70" s="61" t="e">
        <f>VLOOKUP(E70,'Active-Bldg List ref'!$A:$E,5,FALSE)</f>
        <v>#N/A</v>
      </c>
      <c r="D70" s="61" t="e">
        <f>VLOOKUP(E70,'Active-Bldg List ref'!$A:$B,2,FALSE)</f>
        <v>#N/A</v>
      </c>
      <c r="E70" s="61" t="e">
        <f>INDEX('Active-Bldg List ref'!$A:$A,MATCH(F70,'Active-Bldg List ref'!$C:$C,0))</f>
        <v>#N/A</v>
      </c>
      <c r="F70" s="62"/>
      <c r="G70" s="63"/>
      <c r="H70" s="64"/>
      <c r="I70" s="61" t="e">
        <f>INDEX('Keyword &amp; Type ref'!B:B,MATCH(K70,'Keyword &amp; Type ref'!D:D,0))</f>
        <v>#N/A</v>
      </c>
      <c r="J70" s="66" t="e">
        <f>INDEX('Keyword &amp; Type ref'!F:F,MATCH(L70,'Keyword &amp; Type ref'!H:H,0))</f>
        <v>#N/A</v>
      </c>
      <c r="K70" s="65"/>
      <c r="L70" s="65"/>
      <c r="M70" s="62"/>
      <c r="N70" s="67"/>
      <c r="O70" s="68"/>
      <c r="P70" s="68"/>
      <c r="Q70" s="69" t="e">
        <f>INDEX('Keyword &amp; Type ref'!$F:$V,MATCH(J70,'Keyword &amp; Type ref'!$F:$F,0),MATCH(B70,'Keyword &amp; Type ref'!$1:$1,0))</f>
        <v>#N/A</v>
      </c>
      <c r="R70" s="70" t="e">
        <f>VLOOKUP(J70,'Keyword &amp; Type ref'!$F:$L,7,FALSE)</f>
        <v>#N/A</v>
      </c>
      <c r="S70" s="71" t="e">
        <f>CONCATENATE(E70,":",VLOOKUP(J70,'Keyword &amp; Type ref'!F:H, 3,FALSE),":",$X70)</f>
        <v>#N/A</v>
      </c>
      <c r="T70" s="72" t="e">
        <f t="shared" si="2"/>
        <v>#N/A</v>
      </c>
      <c r="U70" s="73"/>
      <c r="V70" s="74" t="e">
        <f t="shared" si="3"/>
        <v>#N/A</v>
      </c>
      <c r="W70" s="75"/>
      <c r="X70" s="68"/>
      <c r="Y70" s="68"/>
      <c r="Z70" s="76"/>
      <c r="AA70" s="77" t="e">
        <f>INDEX('MFR_List ref'!$A:$A,MATCH($AB70,'MFR_List ref'!$B:$B,0))</f>
        <v>#N/A</v>
      </c>
      <c r="AB70" s="62"/>
      <c r="AC70" s="78"/>
      <c r="AD70" s="79"/>
      <c r="AE70" s="80"/>
      <c r="AF70" s="60"/>
      <c r="AG70" s="73"/>
      <c r="AH70" s="73"/>
      <c r="AI70" s="73"/>
      <c r="AJ70" s="60"/>
      <c r="AK70" s="73"/>
      <c r="AL70" s="73"/>
      <c r="AM70" s="81"/>
      <c r="AN70" s="73"/>
      <c r="AO70" s="78"/>
      <c r="AP70" s="78"/>
      <c r="AQ70" s="78"/>
      <c r="AR70" s="78"/>
      <c r="AS70" s="73"/>
      <c r="AT70" s="73"/>
      <c r="AU70" s="73"/>
      <c r="AV70" s="78"/>
      <c r="AW70" s="73"/>
      <c r="AX70" s="73"/>
      <c r="AY70" s="82"/>
      <c r="AZ70" s="82"/>
      <c r="BA70" s="73"/>
      <c r="BB70" s="73"/>
      <c r="BC70" s="82"/>
      <c r="BD70" s="73"/>
      <c r="BE70" s="73"/>
      <c r="BF70" s="73"/>
      <c r="BG70" s="73"/>
      <c r="BH70" s="82"/>
      <c r="BI70" s="82"/>
      <c r="BJ70" s="82"/>
      <c r="BK70" s="82"/>
      <c r="BL70" s="82"/>
      <c r="BM70" s="82"/>
      <c r="BN70" s="82"/>
      <c r="BO70" s="73"/>
      <c r="BP70" s="68"/>
      <c r="BQ70" s="73"/>
      <c r="BR70" s="48"/>
    </row>
    <row r="71" spans="1:70" s="47" customFormat="1" ht="34.799999999999997" customHeight="1" x14ac:dyDescent="0.3">
      <c r="A71" s="60"/>
      <c r="B71" s="61" t="e">
        <f>VLOOKUP(E71,'Active-Bldg List ref'!$A:$E,4,FALSE)</f>
        <v>#N/A</v>
      </c>
      <c r="C71" s="61" t="e">
        <f>VLOOKUP(E71,'Active-Bldg List ref'!$A:$E,5,FALSE)</f>
        <v>#N/A</v>
      </c>
      <c r="D71" s="61" t="e">
        <f>VLOOKUP(E71,'Active-Bldg List ref'!$A:$B,2,FALSE)</f>
        <v>#N/A</v>
      </c>
      <c r="E71" s="61" t="e">
        <f>INDEX('Active-Bldg List ref'!$A:$A,MATCH(F71,'Active-Bldg List ref'!$C:$C,0))</f>
        <v>#N/A</v>
      </c>
      <c r="F71" s="62"/>
      <c r="G71" s="63"/>
      <c r="H71" s="64"/>
      <c r="I71" s="61" t="e">
        <f>INDEX('Keyword &amp; Type ref'!B:B,MATCH(K71,'Keyword &amp; Type ref'!D:D,0))</f>
        <v>#N/A</v>
      </c>
      <c r="J71" s="66" t="e">
        <f>INDEX('Keyword &amp; Type ref'!F:F,MATCH(L71,'Keyword &amp; Type ref'!H:H,0))</f>
        <v>#N/A</v>
      </c>
      <c r="K71" s="65"/>
      <c r="L71" s="65"/>
      <c r="M71" s="62"/>
      <c r="N71" s="67"/>
      <c r="O71" s="68"/>
      <c r="P71" s="68"/>
      <c r="Q71" s="69" t="e">
        <f>INDEX('Keyword &amp; Type ref'!$F:$V,MATCH(J71,'Keyword &amp; Type ref'!$F:$F,0),MATCH(B71,'Keyword &amp; Type ref'!$1:$1,0))</f>
        <v>#N/A</v>
      </c>
      <c r="R71" s="70" t="e">
        <f>VLOOKUP(J71,'Keyword &amp; Type ref'!$F:$L,7,FALSE)</f>
        <v>#N/A</v>
      </c>
      <c r="S71" s="71" t="e">
        <f>CONCATENATE(E71,":",VLOOKUP(J71,'Keyword &amp; Type ref'!F:H, 3,FALSE),":",$X71)</f>
        <v>#N/A</v>
      </c>
      <c r="T71" s="72" t="e">
        <f t="shared" si="2"/>
        <v>#N/A</v>
      </c>
      <c r="U71" s="73"/>
      <c r="V71" s="74" t="e">
        <f t="shared" si="3"/>
        <v>#N/A</v>
      </c>
      <c r="W71" s="75"/>
      <c r="X71" s="68"/>
      <c r="Y71" s="68"/>
      <c r="Z71" s="76"/>
      <c r="AA71" s="77" t="e">
        <f>INDEX('MFR_List ref'!$A:$A,MATCH($AB71,'MFR_List ref'!$B:$B,0))</f>
        <v>#N/A</v>
      </c>
      <c r="AB71" s="62"/>
      <c r="AC71" s="78"/>
      <c r="AD71" s="79"/>
      <c r="AE71" s="80"/>
      <c r="AF71" s="60"/>
      <c r="AG71" s="73"/>
      <c r="AH71" s="73"/>
      <c r="AI71" s="73"/>
      <c r="AJ71" s="60"/>
      <c r="AK71" s="73"/>
      <c r="AL71" s="73"/>
      <c r="AM71" s="81"/>
      <c r="AN71" s="73"/>
      <c r="AO71" s="78"/>
      <c r="AP71" s="78"/>
      <c r="AQ71" s="78"/>
      <c r="AR71" s="78"/>
      <c r="AS71" s="73"/>
      <c r="AT71" s="73"/>
      <c r="AU71" s="73"/>
      <c r="AV71" s="78"/>
      <c r="AW71" s="73"/>
      <c r="AX71" s="73"/>
      <c r="AY71" s="82"/>
      <c r="AZ71" s="82"/>
      <c r="BA71" s="73"/>
      <c r="BB71" s="73"/>
      <c r="BC71" s="82"/>
      <c r="BD71" s="73"/>
      <c r="BE71" s="73"/>
      <c r="BF71" s="73"/>
      <c r="BG71" s="73"/>
      <c r="BH71" s="82"/>
      <c r="BI71" s="82"/>
      <c r="BJ71" s="82"/>
      <c r="BK71" s="82"/>
      <c r="BL71" s="82"/>
      <c r="BM71" s="82"/>
      <c r="BN71" s="82"/>
      <c r="BO71" s="73"/>
      <c r="BP71" s="68"/>
      <c r="BQ71" s="73"/>
      <c r="BR71" s="48"/>
    </row>
    <row r="72" spans="1:70" s="47" customFormat="1" ht="34.799999999999997" customHeight="1" x14ac:dyDescent="0.3">
      <c r="A72" s="60"/>
      <c r="B72" s="61" t="e">
        <f>VLOOKUP(E72,'Active-Bldg List ref'!$A:$E,4,FALSE)</f>
        <v>#N/A</v>
      </c>
      <c r="C72" s="61" t="e">
        <f>VLOOKUP(E72,'Active-Bldg List ref'!$A:$E,5,FALSE)</f>
        <v>#N/A</v>
      </c>
      <c r="D72" s="61" t="e">
        <f>VLOOKUP(E72,'Active-Bldg List ref'!$A:$B,2,FALSE)</f>
        <v>#N/A</v>
      </c>
      <c r="E72" s="61" t="e">
        <f>INDEX('Active-Bldg List ref'!$A:$A,MATCH(F72,'Active-Bldg List ref'!$C:$C,0))</f>
        <v>#N/A</v>
      </c>
      <c r="F72" s="62"/>
      <c r="G72" s="63"/>
      <c r="H72" s="64"/>
      <c r="I72" s="61" t="e">
        <f>INDEX('Keyword &amp; Type ref'!B:B,MATCH(K72,'Keyword &amp; Type ref'!D:D,0))</f>
        <v>#N/A</v>
      </c>
      <c r="J72" s="66" t="e">
        <f>INDEX('Keyword &amp; Type ref'!F:F,MATCH(L72,'Keyword &amp; Type ref'!H:H,0))</f>
        <v>#N/A</v>
      </c>
      <c r="K72" s="65"/>
      <c r="L72" s="65"/>
      <c r="M72" s="62"/>
      <c r="N72" s="67"/>
      <c r="O72" s="68"/>
      <c r="P72" s="68"/>
      <c r="Q72" s="69" t="e">
        <f>INDEX('Keyword &amp; Type ref'!$F:$V,MATCH(J72,'Keyword &amp; Type ref'!$F:$F,0),MATCH(B72,'Keyword &amp; Type ref'!$1:$1,0))</f>
        <v>#N/A</v>
      </c>
      <c r="R72" s="70" t="e">
        <f>VLOOKUP(J72,'Keyword &amp; Type ref'!$F:$L,7,FALSE)</f>
        <v>#N/A</v>
      </c>
      <c r="S72" s="71" t="e">
        <f>CONCATENATE(E72,":",VLOOKUP(J72,'Keyword &amp; Type ref'!F:H, 3,FALSE),":",$X72)</f>
        <v>#N/A</v>
      </c>
      <c r="T72" s="72" t="e">
        <f t="shared" si="2"/>
        <v>#N/A</v>
      </c>
      <c r="U72" s="73"/>
      <c r="V72" s="74" t="e">
        <f t="shared" si="3"/>
        <v>#N/A</v>
      </c>
      <c r="W72" s="75"/>
      <c r="X72" s="68"/>
      <c r="Y72" s="68"/>
      <c r="Z72" s="76"/>
      <c r="AA72" s="77" t="e">
        <f>INDEX('MFR_List ref'!$A:$A,MATCH($AB72,'MFR_List ref'!$B:$B,0))</f>
        <v>#N/A</v>
      </c>
      <c r="AB72" s="62"/>
      <c r="AC72" s="78"/>
      <c r="AD72" s="79"/>
      <c r="AE72" s="80"/>
      <c r="AF72" s="60"/>
      <c r="AG72" s="73"/>
      <c r="AH72" s="73"/>
      <c r="AI72" s="73"/>
      <c r="AJ72" s="60"/>
      <c r="AK72" s="73"/>
      <c r="AL72" s="73"/>
      <c r="AM72" s="81"/>
      <c r="AN72" s="73"/>
      <c r="AO72" s="78"/>
      <c r="AP72" s="78"/>
      <c r="AQ72" s="78"/>
      <c r="AR72" s="78"/>
      <c r="AS72" s="73"/>
      <c r="AT72" s="73"/>
      <c r="AU72" s="73"/>
      <c r="AV72" s="78"/>
      <c r="AW72" s="73"/>
      <c r="AX72" s="73"/>
      <c r="AY72" s="82"/>
      <c r="AZ72" s="82"/>
      <c r="BA72" s="73"/>
      <c r="BB72" s="73"/>
      <c r="BC72" s="82"/>
      <c r="BD72" s="73"/>
      <c r="BE72" s="73"/>
      <c r="BF72" s="73"/>
      <c r="BG72" s="73"/>
      <c r="BH72" s="82"/>
      <c r="BI72" s="82"/>
      <c r="BJ72" s="82"/>
      <c r="BK72" s="82"/>
      <c r="BL72" s="82"/>
      <c r="BM72" s="82"/>
      <c r="BN72" s="82"/>
      <c r="BO72" s="73"/>
      <c r="BP72" s="68"/>
      <c r="BQ72" s="73"/>
      <c r="BR72" s="48"/>
    </row>
    <row r="73" spans="1:70" s="47" customFormat="1" ht="34.799999999999997" customHeight="1" x14ac:dyDescent="0.3">
      <c r="A73" s="60"/>
      <c r="B73" s="61" t="e">
        <f>VLOOKUP(E73,'Active-Bldg List ref'!$A:$E,4,FALSE)</f>
        <v>#N/A</v>
      </c>
      <c r="C73" s="61" t="e">
        <f>VLOOKUP(E73,'Active-Bldg List ref'!$A:$E,5,FALSE)</f>
        <v>#N/A</v>
      </c>
      <c r="D73" s="61" t="e">
        <f>VLOOKUP(E73,'Active-Bldg List ref'!$A:$B,2,FALSE)</f>
        <v>#N/A</v>
      </c>
      <c r="E73" s="61" t="e">
        <f>INDEX('Active-Bldg List ref'!$A:$A,MATCH(F73,'Active-Bldg List ref'!$C:$C,0))</f>
        <v>#N/A</v>
      </c>
      <c r="F73" s="62"/>
      <c r="G73" s="63"/>
      <c r="H73" s="64"/>
      <c r="I73" s="61" t="e">
        <f>INDEX('Keyword &amp; Type ref'!B:B,MATCH(K73,'Keyword &amp; Type ref'!D:D,0))</f>
        <v>#N/A</v>
      </c>
      <c r="J73" s="66" t="e">
        <f>INDEX('Keyword &amp; Type ref'!F:F,MATCH(L73,'Keyword &amp; Type ref'!H:H,0))</f>
        <v>#N/A</v>
      </c>
      <c r="K73" s="65"/>
      <c r="L73" s="65"/>
      <c r="M73" s="62"/>
      <c r="N73" s="67"/>
      <c r="O73" s="68"/>
      <c r="P73" s="68"/>
      <c r="Q73" s="69" t="e">
        <f>INDEX('Keyword &amp; Type ref'!$F:$V,MATCH(J73,'Keyword &amp; Type ref'!$F:$F,0),MATCH(B73,'Keyword &amp; Type ref'!$1:$1,0))</f>
        <v>#N/A</v>
      </c>
      <c r="R73" s="70" t="e">
        <f>VLOOKUP(J73,'Keyword &amp; Type ref'!$F:$L,7,FALSE)</f>
        <v>#N/A</v>
      </c>
      <c r="S73" s="71" t="e">
        <f>CONCATENATE(E73,":",VLOOKUP(J73,'Keyword &amp; Type ref'!F:H, 3,FALSE),":",$X73)</f>
        <v>#N/A</v>
      </c>
      <c r="T73" s="72" t="e">
        <f t="shared" si="2"/>
        <v>#N/A</v>
      </c>
      <c r="U73" s="73"/>
      <c r="V73" s="74" t="e">
        <f t="shared" si="3"/>
        <v>#N/A</v>
      </c>
      <c r="W73" s="75"/>
      <c r="X73" s="68"/>
      <c r="Y73" s="68"/>
      <c r="Z73" s="76"/>
      <c r="AA73" s="77" t="e">
        <f>INDEX('MFR_List ref'!$A:$A,MATCH($AB73,'MFR_List ref'!$B:$B,0))</f>
        <v>#N/A</v>
      </c>
      <c r="AB73" s="62"/>
      <c r="AC73" s="78"/>
      <c r="AD73" s="79"/>
      <c r="AE73" s="80"/>
      <c r="AF73" s="60"/>
      <c r="AG73" s="73"/>
      <c r="AH73" s="73"/>
      <c r="AI73" s="73"/>
      <c r="AJ73" s="60"/>
      <c r="AK73" s="73"/>
      <c r="AL73" s="73"/>
      <c r="AM73" s="81"/>
      <c r="AN73" s="73"/>
      <c r="AO73" s="78"/>
      <c r="AP73" s="78"/>
      <c r="AQ73" s="78"/>
      <c r="AR73" s="78"/>
      <c r="AS73" s="73"/>
      <c r="AT73" s="73"/>
      <c r="AU73" s="73"/>
      <c r="AV73" s="78"/>
      <c r="AW73" s="73"/>
      <c r="AX73" s="73"/>
      <c r="AY73" s="82"/>
      <c r="AZ73" s="82"/>
      <c r="BA73" s="73"/>
      <c r="BB73" s="73"/>
      <c r="BC73" s="82"/>
      <c r="BD73" s="73"/>
      <c r="BE73" s="73"/>
      <c r="BF73" s="73"/>
      <c r="BG73" s="73"/>
      <c r="BH73" s="82"/>
      <c r="BI73" s="82"/>
      <c r="BJ73" s="82"/>
      <c r="BK73" s="82"/>
      <c r="BL73" s="82"/>
      <c r="BM73" s="82"/>
      <c r="BN73" s="82"/>
      <c r="BO73" s="73"/>
      <c r="BP73" s="68"/>
      <c r="BQ73" s="73"/>
      <c r="BR73" s="48"/>
    </row>
    <row r="74" spans="1:70" s="47" customFormat="1" ht="34.799999999999997" customHeight="1" x14ac:dyDescent="0.3">
      <c r="A74" s="60"/>
      <c r="B74" s="61" t="e">
        <f>VLOOKUP(E74,'Active-Bldg List ref'!$A:$E,4,FALSE)</f>
        <v>#N/A</v>
      </c>
      <c r="C74" s="61" t="e">
        <f>VLOOKUP(E74,'Active-Bldg List ref'!$A:$E,5,FALSE)</f>
        <v>#N/A</v>
      </c>
      <c r="D74" s="61" t="e">
        <f>VLOOKUP(E74,'Active-Bldg List ref'!$A:$B,2,FALSE)</f>
        <v>#N/A</v>
      </c>
      <c r="E74" s="61" t="e">
        <f>INDEX('Active-Bldg List ref'!$A:$A,MATCH(F74,'Active-Bldg List ref'!$C:$C,0))</f>
        <v>#N/A</v>
      </c>
      <c r="F74" s="62"/>
      <c r="G74" s="63"/>
      <c r="H74" s="64"/>
      <c r="I74" s="61" t="e">
        <f>INDEX('Keyword &amp; Type ref'!B:B,MATCH(K74,'Keyword &amp; Type ref'!D:D,0))</f>
        <v>#N/A</v>
      </c>
      <c r="J74" s="66" t="e">
        <f>INDEX('Keyword &amp; Type ref'!F:F,MATCH(L74,'Keyword &amp; Type ref'!H:H,0))</f>
        <v>#N/A</v>
      </c>
      <c r="K74" s="65"/>
      <c r="L74" s="65"/>
      <c r="M74" s="62"/>
      <c r="N74" s="67"/>
      <c r="O74" s="68"/>
      <c r="P74" s="68"/>
      <c r="Q74" s="69" t="e">
        <f>INDEX('Keyword &amp; Type ref'!$F:$V,MATCH(J74,'Keyword &amp; Type ref'!$F:$F,0),MATCH(B74,'Keyword &amp; Type ref'!$1:$1,0))</f>
        <v>#N/A</v>
      </c>
      <c r="R74" s="70" t="e">
        <f>VLOOKUP(J74,'Keyword &amp; Type ref'!$F:$L,7,FALSE)</f>
        <v>#N/A</v>
      </c>
      <c r="S74" s="71" t="e">
        <f>CONCATENATE(E74,":",VLOOKUP(J74,'Keyword &amp; Type ref'!F:H, 3,FALSE),":",$X74)</f>
        <v>#N/A</v>
      </c>
      <c r="T74" s="72" t="e">
        <f t="shared" si="2"/>
        <v>#N/A</v>
      </c>
      <c r="U74" s="73"/>
      <c r="V74" s="74" t="e">
        <f t="shared" si="3"/>
        <v>#N/A</v>
      </c>
      <c r="W74" s="75"/>
      <c r="X74" s="68"/>
      <c r="Y74" s="68"/>
      <c r="Z74" s="76"/>
      <c r="AA74" s="77" t="e">
        <f>INDEX('MFR_List ref'!$A:$A,MATCH($AB74,'MFR_List ref'!$B:$B,0))</f>
        <v>#N/A</v>
      </c>
      <c r="AB74" s="62"/>
      <c r="AC74" s="78"/>
      <c r="AD74" s="79"/>
      <c r="AE74" s="80"/>
      <c r="AF74" s="60"/>
      <c r="AG74" s="73"/>
      <c r="AH74" s="73"/>
      <c r="AI74" s="73"/>
      <c r="AJ74" s="60"/>
      <c r="AK74" s="73"/>
      <c r="AL74" s="73"/>
      <c r="AM74" s="81"/>
      <c r="AN74" s="73"/>
      <c r="AO74" s="78"/>
      <c r="AP74" s="78"/>
      <c r="AQ74" s="78"/>
      <c r="AR74" s="78"/>
      <c r="AS74" s="73"/>
      <c r="AT74" s="73"/>
      <c r="AU74" s="73"/>
      <c r="AV74" s="78"/>
      <c r="AW74" s="73"/>
      <c r="AX74" s="73"/>
      <c r="AY74" s="82"/>
      <c r="AZ74" s="82"/>
      <c r="BA74" s="73"/>
      <c r="BB74" s="73"/>
      <c r="BC74" s="82"/>
      <c r="BD74" s="73"/>
      <c r="BE74" s="73"/>
      <c r="BF74" s="73"/>
      <c r="BG74" s="73"/>
      <c r="BH74" s="82"/>
      <c r="BI74" s="82"/>
      <c r="BJ74" s="82"/>
      <c r="BK74" s="82"/>
      <c r="BL74" s="82"/>
      <c r="BM74" s="82"/>
      <c r="BN74" s="82"/>
      <c r="BO74" s="73"/>
      <c r="BP74" s="68"/>
      <c r="BQ74" s="73"/>
      <c r="BR74" s="48"/>
    </row>
    <row r="75" spans="1:70" s="47" customFormat="1" ht="34.799999999999997" customHeight="1" x14ac:dyDescent="0.3">
      <c r="A75" s="60"/>
      <c r="B75" s="61" t="e">
        <f>VLOOKUP(E75,'Active-Bldg List ref'!$A:$E,4,FALSE)</f>
        <v>#N/A</v>
      </c>
      <c r="C75" s="61" t="e">
        <f>VLOOKUP(E75,'Active-Bldg List ref'!$A:$E,5,FALSE)</f>
        <v>#N/A</v>
      </c>
      <c r="D75" s="61" t="e">
        <f>VLOOKUP(E75,'Active-Bldg List ref'!$A:$B,2,FALSE)</f>
        <v>#N/A</v>
      </c>
      <c r="E75" s="61" t="e">
        <f>INDEX('Active-Bldg List ref'!$A:$A,MATCH(F75,'Active-Bldg List ref'!$C:$C,0))</f>
        <v>#N/A</v>
      </c>
      <c r="F75" s="62"/>
      <c r="G75" s="63"/>
      <c r="H75" s="64"/>
      <c r="I75" s="61" t="e">
        <f>INDEX('Keyword &amp; Type ref'!B:B,MATCH(K75,'Keyword &amp; Type ref'!D:D,0))</f>
        <v>#N/A</v>
      </c>
      <c r="J75" s="66" t="e">
        <f>INDEX('Keyword &amp; Type ref'!F:F,MATCH(L75,'Keyword &amp; Type ref'!H:H,0))</f>
        <v>#N/A</v>
      </c>
      <c r="K75" s="65"/>
      <c r="L75" s="65"/>
      <c r="M75" s="62"/>
      <c r="N75" s="67"/>
      <c r="O75" s="68"/>
      <c r="P75" s="68"/>
      <c r="Q75" s="69" t="e">
        <f>INDEX('Keyword &amp; Type ref'!$F:$V,MATCH(J75,'Keyword &amp; Type ref'!$F:$F,0),MATCH(B75,'Keyword &amp; Type ref'!$1:$1,0))</f>
        <v>#N/A</v>
      </c>
      <c r="R75" s="70" t="e">
        <f>VLOOKUP(J75,'Keyword &amp; Type ref'!$F:$L,7,FALSE)</f>
        <v>#N/A</v>
      </c>
      <c r="S75" s="71" t="e">
        <f>CONCATENATE(E75,":",VLOOKUP(J75,'Keyword &amp; Type ref'!F:H, 3,FALSE),":",$X75)</f>
        <v>#N/A</v>
      </c>
      <c r="T75" s="72" t="e">
        <f t="shared" si="2"/>
        <v>#N/A</v>
      </c>
      <c r="U75" s="73"/>
      <c r="V75" s="74" t="e">
        <f t="shared" si="3"/>
        <v>#N/A</v>
      </c>
      <c r="W75" s="75"/>
      <c r="X75" s="68"/>
      <c r="Y75" s="68"/>
      <c r="Z75" s="76"/>
      <c r="AA75" s="77" t="e">
        <f>INDEX('MFR_List ref'!$A:$A,MATCH($AB75,'MFR_List ref'!$B:$B,0))</f>
        <v>#N/A</v>
      </c>
      <c r="AB75" s="62"/>
      <c r="AC75" s="78"/>
      <c r="AD75" s="79"/>
      <c r="AE75" s="80"/>
      <c r="AF75" s="60"/>
      <c r="AG75" s="73"/>
      <c r="AH75" s="73"/>
      <c r="AI75" s="73"/>
      <c r="AJ75" s="60"/>
      <c r="AK75" s="73"/>
      <c r="AL75" s="73"/>
      <c r="AM75" s="81"/>
      <c r="AN75" s="73"/>
      <c r="AO75" s="78"/>
      <c r="AP75" s="78"/>
      <c r="AQ75" s="78"/>
      <c r="AR75" s="78"/>
      <c r="AS75" s="73"/>
      <c r="AT75" s="73"/>
      <c r="AU75" s="73"/>
      <c r="AV75" s="78"/>
      <c r="AW75" s="73"/>
      <c r="AX75" s="73"/>
      <c r="AY75" s="82"/>
      <c r="AZ75" s="82"/>
      <c r="BA75" s="73"/>
      <c r="BB75" s="73"/>
      <c r="BC75" s="82"/>
      <c r="BD75" s="73"/>
      <c r="BE75" s="73"/>
      <c r="BF75" s="73"/>
      <c r="BG75" s="73"/>
      <c r="BH75" s="82"/>
      <c r="BI75" s="82"/>
      <c r="BJ75" s="82"/>
      <c r="BK75" s="82"/>
      <c r="BL75" s="82"/>
      <c r="BM75" s="82"/>
      <c r="BN75" s="82"/>
      <c r="BO75" s="73"/>
      <c r="BP75" s="68"/>
      <c r="BQ75" s="73"/>
      <c r="BR75" s="48"/>
    </row>
    <row r="76" spans="1:70" s="47" customFormat="1" ht="34.799999999999997" customHeight="1" x14ac:dyDescent="0.3">
      <c r="A76" s="60"/>
      <c r="B76" s="61" t="e">
        <f>VLOOKUP(E76,'Active-Bldg List ref'!$A:$E,4,FALSE)</f>
        <v>#N/A</v>
      </c>
      <c r="C76" s="61" t="e">
        <f>VLOOKUP(E76,'Active-Bldg List ref'!$A:$E,5,FALSE)</f>
        <v>#N/A</v>
      </c>
      <c r="D76" s="61" t="e">
        <f>VLOOKUP(E76,'Active-Bldg List ref'!$A:$B,2,FALSE)</f>
        <v>#N/A</v>
      </c>
      <c r="E76" s="61" t="e">
        <f>INDEX('Active-Bldg List ref'!$A:$A,MATCH(F76,'Active-Bldg List ref'!$C:$C,0))</f>
        <v>#N/A</v>
      </c>
      <c r="F76" s="62"/>
      <c r="G76" s="63"/>
      <c r="H76" s="64"/>
      <c r="I76" s="61" t="e">
        <f>INDEX('Keyword &amp; Type ref'!B:B,MATCH(K76,'Keyword &amp; Type ref'!D:D,0))</f>
        <v>#N/A</v>
      </c>
      <c r="J76" s="66" t="e">
        <f>INDEX('Keyword &amp; Type ref'!F:F,MATCH(L76,'Keyword &amp; Type ref'!H:H,0))</f>
        <v>#N/A</v>
      </c>
      <c r="K76" s="65"/>
      <c r="L76" s="65"/>
      <c r="M76" s="62"/>
      <c r="N76" s="67"/>
      <c r="O76" s="68"/>
      <c r="P76" s="68"/>
      <c r="Q76" s="69" t="e">
        <f>INDEX('Keyword &amp; Type ref'!$F:$V,MATCH(J76,'Keyword &amp; Type ref'!$F:$F,0),MATCH(B76,'Keyword &amp; Type ref'!$1:$1,0))</f>
        <v>#N/A</v>
      </c>
      <c r="R76" s="70" t="e">
        <f>VLOOKUP(J76,'Keyword &amp; Type ref'!$F:$L,7,FALSE)</f>
        <v>#N/A</v>
      </c>
      <c r="S76" s="71" t="e">
        <f>CONCATENATE(E76,":",VLOOKUP(J76,'Keyword &amp; Type ref'!F:H, 3,FALSE),":",$X76)</f>
        <v>#N/A</v>
      </c>
      <c r="T76" s="72" t="e">
        <f t="shared" si="2"/>
        <v>#N/A</v>
      </c>
      <c r="U76" s="73"/>
      <c r="V76" s="74" t="e">
        <f t="shared" si="3"/>
        <v>#N/A</v>
      </c>
      <c r="W76" s="75"/>
      <c r="X76" s="68"/>
      <c r="Y76" s="68"/>
      <c r="Z76" s="76"/>
      <c r="AA76" s="77" t="e">
        <f>INDEX('MFR_List ref'!$A:$A,MATCH($AB76,'MFR_List ref'!$B:$B,0))</f>
        <v>#N/A</v>
      </c>
      <c r="AB76" s="62"/>
      <c r="AC76" s="78"/>
      <c r="AD76" s="79"/>
      <c r="AE76" s="80"/>
      <c r="AF76" s="60"/>
      <c r="AG76" s="73"/>
      <c r="AH76" s="73"/>
      <c r="AI76" s="73"/>
      <c r="AJ76" s="60"/>
      <c r="AK76" s="73"/>
      <c r="AL76" s="73"/>
      <c r="AM76" s="81"/>
      <c r="AN76" s="73"/>
      <c r="AO76" s="78"/>
      <c r="AP76" s="78"/>
      <c r="AQ76" s="78"/>
      <c r="AR76" s="78"/>
      <c r="AS76" s="73"/>
      <c r="AT76" s="73"/>
      <c r="AU76" s="73"/>
      <c r="AV76" s="78"/>
      <c r="AW76" s="73"/>
      <c r="AX76" s="73"/>
      <c r="AY76" s="82"/>
      <c r="AZ76" s="82"/>
      <c r="BA76" s="73"/>
      <c r="BB76" s="73"/>
      <c r="BC76" s="82"/>
      <c r="BD76" s="73"/>
      <c r="BE76" s="73"/>
      <c r="BF76" s="73"/>
      <c r="BG76" s="73"/>
      <c r="BH76" s="82"/>
      <c r="BI76" s="82"/>
      <c r="BJ76" s="82"/>
      <c r="BK76" s="82"/>
      <c r="BL76" s="82"/>
      <c r="BM76" s="82"/>
      <c r="BN76" s="82"/>
      <c r="BO76" s="73"/>
      <c r="BP76" s="68"/>
      <c r="BQ76" s="73"/>
      <c r="BR76" s="48"/>
    </row>
    <row r="77" spans="1:70" s="47" customFormat="1" ht="34.799999999999997" customHeight="1" x14ac:dyDescent="0.3">
      <c r="A77" s="60"/>
      <c r="B77" s="61" t="e">
        <f>VLOOKUP(E77,'Active-Bldg List ref'!$A:$E,4,FALSE)</f>
        <v>#N/A</v>
      </c>
      <c r="C77" s="61" t="e">
        <f>VLOOKUP(E77,'Active-Bldg List ref'!$A:$E,5,FALSE)</f>
        <v>#N/A</v>
      </c>
      <c r="D77" s="61" t="e">
        <f>VLOOKUP(E77,'Active-Bldg List ref'!$A:$B,2,FALSE)</f>
        <v>#N/A</v>
      </c>
      <c r="E77" s="61" t="e">
        <f>INDEX('Active-Bldg List ref'!$A:$A,MATCH(F77,'Active-Bldg List ref'!$C:$C,0))</f>
        <v>#N/A</v>
      </c>
      <c r="F77" s="62"/>
      <c r="G77" s="63"/>
      <c r="H77" s="64"/>
      <c r="I77" s="61" t="e">
        <f>INDEX('Keyword &amp; Type ref'!B:B,MATCH(K77,'Keyword &amp; Type ref'!D:D,0))</f>
        <v>#N/A</v>
      </c>
      <c r="J77" s="66" t="e">
        <f>INDEX('Keyword &amp; Type ref'!F:F,MATCH(L77,'Keyword &amp; Type ref'!H:H,0))</f>
        <v>#N/A</v>
      </c>
      <c r="K77" s="65"/>
      <c r="L77" s="65"/>
      <c r="M77" s="62"/>
      <c r="N77" s="67"/>
      <c r="O77" s="68"/>
      <c r="P77" s="68"/>
      <c r="Q77" s="69" t="e">
        <f>INDEX('Keyword &amp; Type ref'!$F:$V,MATCH(J77,'Keyword &amp; Type ref'!$F:$F,0),MATCH(B77,'Keyword &amp; Type ref'!$1:$1,0))</f>
        <v>#N/A</v>
      </c>
      <c r="R77" s="70" t="e">
        <f>VLOOKUP(J77,'Keyword &amp; Type ref'!$F:$L,7,FALSE)</f>
        <v>#N/A</v>
      </c>
      <c r="S77" s="71" t="e">
        <f>CONCATENATE(E77,":",VLOOKUP(J77,'Keyword &amp; Type ref'!F:H, 3,FALSE),":",$X77)</f>
        <v>#N/A</v>
      </c>
      <c r="T77" s="72" t="e">
        <f t="shared" si="2"/>
        <v>#N/A</v>
      </c>
      <c r="U77" s="73"/>
      <c r="V77" s="74" t="e">
        <f t="shared" si="3"/>
        <v>#N/A</v>
      </c>
      <c r="W77" s="75"/>
      <c r="X77" s="68"/>
      <c r="Y77" s="68"/>
      <c r="Z77" s="76"/>
      <c r="AA77" s="77" t="e">
        <f>INDEX('MFR_List ref'!$A:$A,MATCH($AB77,'MFR_List ref'!$B:$B,0))</f>
        <v>#N/A</v>
      </c>
      <c r="AB77" s="62"/>
      <c r="AC77" s="78"/>
      <c r="AD77" s="79"/>
      <c r="AE77" s="80"/>
      <c r="AF77" s="60"/>
      <c r="AG77" s="73"/>
      <c r="AH77" s="73"/>
      <c r="AI77" s="73"/>
      <c r="AJ77" s="60"/>
      <c r="AK77" s="73"/>
      <c r="AL77" s="73"/>
      <c r="AM77" s="81"/>
      <c r="AN77" s="73"/>
      <c r="AO77" s="78"/>
      <c r="AP77" s="78"/>
      <c r="AQ77" s="78"/>
      <c r="AR77" s="78"/>
      <c r="AS77" s="73"/>
      <c r="AT77" s="73"/>
      <c r="AU77" s="73"/>
      <c r="AV77" s="78"/>
      <c r="AW77" s="73"/>
      <c r="AX77" s="73"/>
      <c r="AY77" s="82"/>
      <c r="AZ77" s="82"/>
      <c r="BA77" s="73"/>
      <c r="BB77" s="73"/>
      <c r="BC77" s="82"/>
      <c r="BD77" s="73"/>
      <c r="BE77" s="73"/>
      <c r="BF77" s="73"/>
      <c r="BG77" s="73"/>
      <c r="BH77" s="82"/>
      <c r="BI77" s="82"/>
      <c r="BJ77" s="82"/>
      <c r="BK77" s="82"/>
      <c r="BL77" s="82"/>
      <c r="BM77" s="82"/>
      <c r="BN77" s="82"/>
      <c r="BO77" s="73"/>
      <c r="BP77" s="68"/>
      <c r="BQ77" s="73"/>
      <c r="BR77" s="48"/>
    </row>
    <row r="78" spans="1:70" s="47" customFormat="1" ht="34.799999999999997" customHeight="1" x14ac:dyDescent="0.3">
      <c r="A78" s="60"/>
      <c r="B78" s="61" t="e">
        <f>VLOOKUP(E78,'Active-Bldg List ref'!$A:$E,4,FALSE)</f>
        <v>#N/A</v>
      </c>
      <c r="C78" s="61" t="e">
        <f>VLOOKUP(E78,'Active-Bldg List ref'!$A:$E,5,FALSE)</f>
        <v>#N/A</v>
      </c>
      <c r="D78" s="61" t="e">
        <f>VLOOKUP(E78,'Active-Bldg List ref'!$A:$B,2,FALSE)</f>
        <v>#N/A</v>
      </c>
      <c r="E78" s="61" t="e">
        <f>INDEX('Active-Bldg List ref'!$A:$A,MATCH(F78,'Active-Bldg List ref'!$C:$C,0))</f>
        <v>#N/A</v>
      </c>
      <c r="F78" s="62"/>
      <c r="G78" s="63"/>
      <c r="H78" s="64"/>
      <c r="I78" s="61" t="e">
        <f>INDEX('Keyword &amp; Type ref'!B:B,MATCH(K78,'Keyword &amp; Type ref'!D:D,0))</f>
        <v>#N/A</v>
      </c>
      <c r="J78" s="66" t="e">
        <f>INDEX('Keyword &amp; Type ref'!F:F,MATCH(L78,'Keyword &amp; Type ref'!H:H,0))</f>
        <v>#N/A</v>
      </c>
      <c r="K78" s="65"/>
      <c r="L78" s="65"/>
      <c r="M78" s="62"/>
      <c r="N78" s="67"/>
      <c r="O78" s="68"/>
      <c r="P78" s="68"/>
      <c r="Q78" s="69" t="e">
        <f>INDEX('Keyword &amp; Type ref'!$F:$V,MATCH(J78,'Keyword &amp; Type ref'!$F:$F,0),MATCH(B78,'Keyword &amp; Type ref'!$1:$1,0))</f>
        <v>#N/A</v>
      </c>
      <c r="R78" s="70" t="e">
        <f>VLOOKUP(J78,'Keyword &amp; Type ref'!$F:$L,7,FALSE)</f>
        <v>#N/A</v>
      </c>
      <c r="S78" s="71" t="e">
        <f>CONCATENATE(E78,":",VLOOKUP(J78,'Keyword &amp; Type ref'!F:H, 3,FALSE),":",$X78)</f>
        <v>#N/A</v>
      </c>
      <c r="T78" s="72" t="e">
        <f t="shared" si="2"/>
        <v>#N/A</v>
      </c>
      <c r="U78" s="73"/>
      <c r="V78" s="74" t="e">
        <f t="shared" si="3"/>
        <v>#N/A</v>
      </c>
      <c r="W78" s="75"/>
      <c r="X78" s="68"/>
      <c r="Y78" s="68"/>
      <c r="Z78" s="76"/>
      <c r="AA78" s="77" t="e">
        <f>INDEX('MFR_List ref'!$A:$A,MATCH($AB78,'MFR_List ref'!$B:$B,0))</f>
        <v>#N/A</v>
      </c>
      <c r="AB78" s="62"/>
      <c r="AC78" s="78"/>
      <c r="AD78" s="79"/>
      <c r="AE78" s="80"/>
      <c r="AF78" s="60"/>
      <c r="AG78" s="73"/>
      <c r="AH78" s="73"/>
      <c r="AI78" s="73"/>
      <c r="AJ78" s="60"/>
      <c r="AK78" s="73"/>
      <c r="AL78" s="73"/>
      <c r="AM78" s="81"/>
      <c r="AN78" s="73"/>
      <c r="AO78" s="78"/>
      <c r="AP78" s="78"/>
      <c r="AQ78" s="78"/>
      <c r="AR78" s="78"/>
      <c r="AS78" s="73"/>
      <c r="AT78" s="73"/>
      <c r="AU78" s="73"/>
      <c r="AV78" s="78"/>
      <c r="AW78" s="73"/>
      <c r="AX78" s="73"/>
      <c r="AY78" s="82"/>
      <c r="AZ78" s="82"/>
      <c r="BA78" s="73"/>
      <c r="BB78" s="73"/>
      <c r="BC78" s="82"/>
      <c r="BD78" s="73"/>
      <c r="BE78" s="73"/>
      <c r="BF78" s="73"/>
      <c r="BG78" s="73"/>
      <c r="BH78" s="82"/>
      <c r="BI78" s="82"/>
      <c r="BJ78" s="82"/>
      <c r="BK78" s="82"/>
      <c r="BL78" s="82"/>
      <c r="BM78" s="82"/>
      <c r="BN78" s="82"/>
      <c r="BO78" s="73"/>
      <c r="BP78" s="68"/>
      <c r="BQ78" s="73"/>
      <c r="BR78" s="48"/>
    </row>
    <row r="79" spans="1:70" s="47" customFormat="1" ht="34.799999999999997" customHeight="1" x14ac:dyDescent="0.3">
      <c r="A79" s="60"/>
      <c r="B79" s="61" t="e">
        <f>VLOOKUP(E79,'Active-Bldg List ref'!$A:$E,4,FALSE)</f>
        <v>#N/A</v>
      </c>
      <c r="C79" s="61" t="e">
        <f>VLOOKUP(E79,'Active-Bldg List ref'!$A:$E,5,FALSE)</f>
        <v>#N/A</v>
      </c>
      <c r="D79" s="61" t="e">
        <f>VLOOKUP(E79,'Active-Bldg List ref'!$A:$B,2,FALSE)</f>
        <v>#N/A</v>
      </c>
      <c r="E79" s="61" t="e">
        <f>INDEX('Active-Bldg List ref'!$A:$A,MATCH(F79,'Active-Bldg List ref'!$C:$C,0))</f>
        <v>#N/A</v>
      </c>
      <c r="F79" s="62"/>
      <c r="G79" s="63"/>
      <c r="H79" s="64"/>
      <c r="I79" s="61" t="e">
        <f>INDEX('Keyword &amp; Type ref'!B:B,MATCH(K79,'Keyword &amp; Type ref'!D:D,0))</f>
        <v>#N/A</v>
      </c>
      <c r="J79" s="66" t="e">
        <f>INDEX('Keyword &amp; Type ref'!F:F,MATCH(L79,'Keyword &amp; Type ref'!H:H,0))</f>
        <v>#N/A</v>
      </c>
      <c r="K79" s="65"/>
      <c r="L79" s="65"/>
      <c r="M79" s="62"/>
      <c r="N79" s="67"/>
      <c r="O79" s="68"/>
      <c r="P79" s="68"/>
      <c r="Q79" s="69" t="e">
        <f>INDEX('Keyword &amp; Type ref'!$F:$V,MATCH(J79,'Keyword &amp; Type ref'!$F:$F,0),MATCH(B79,'Keyword &amp; Type ref'!$1:$1,0))</f>
        <v>#N/A</v>
      </c>
      <c r="R79" s="70" t="e">
        <f>VLOOKUP(J79,'Keyword &amp; Type ref'!$F:$L,7,FALSE)</f>
        <v>#N/A</v>
      </c>
      <c r="S79" s="71" t="e">
        <f>CONCATENATE(E79,":",VLOOKUP(J79,'Keyword &amp; Type ref'!F:H, 3,FALSE),":",$X79)</f>
        <v>#N/A</v>
      </c>
      <c r="T79" s="72" t="e">
        <f t="shared" si="2"/>
        <v>#N/A</v>
      </c>
      <c r="U79" s="73"/>
      <c r="V79" s="74" t="e">
        <f t="shared" si="3"/>
        <v>#N/A</v>
      </c>
      <c r="W79" s="75"/>
      <c r="X79" s="68"/>
      <c r="Y79" s="68"/>
      <c r="Z79" s="76"/>
      <c r="AA79" s="77" t="e">
        <f>INDEX('MFR_List ref'!$A:$A,MATCH($AB79,'MFR_List ref'!$B:$B,0))</f>
        <v>#N/A</v>
      </c>
      <c r="AB79" s="62"/>
      <c r="AC79" s="78"/>
      <c r="AD79" s="79"/>
      <c r="AE79" s="80"/>
      <c r="AF79" s="60"/>
      <c r="AG79" s="73"/>
      <c r="AH79" s="73"/>
      <c r="AI79" s="73"/>
      <c r="AJ79" s="60"/>
      <c r="AK79" s="73"/>
      <c r="AL79" s="73"/>
      <c r="AM79" s="81"/>
      <c r="AN79" s="73"/>
      <c r="AO79" s="78"/>
      <c r="AP79" s="78"/>
      <c r="AQ79" s="78"/>
      <c r="AR79" s="78"/>
      <c r="AS79" s="73"/>
      <c r="AT79" s="73"/>
      <c r="AU79" s="73"/>
      <c r="AV79" s="78"/>
      <c r="AW79" s="73"/>
      <c r="AX79" s="73"/>
      <c r="AY79" s="82"/>
      <c r="AZ79" s="82"/>
      <c r="BA79" s="73"/>
      <c r="BB79" s="73"/>
      <c r="BC79" s="82"/>
      <c r="BD79" s="73"/>
      <c r="BE79" s="73"/>
      <c r="BF79" s="73"/>
      <c r="BG79" s="73"/>
      <c r="BH79" s="82"/>
      <c r="BI79" s="82"/>
      <c r="BJ79" s="82"/>
      <c r="BK79" s="82"/>
      <c r="BL79" s="82"/>
      <c r="BM79" s="82"/>
      <c r="BN79" s="82"/>
      <c r="BO79" s="73"/>
      <c r="BP79" s="68"/>
      <c r="BQ79" s="73"/>
      <c r="BR79" s="48"/>
    </row>
    <row r="80" spans="1:70" s="47" customFormat="1" ht="34.799999999999997" customHeight="1" x14ac:dyDescent="0.3">
      <c r="A80" s="60"/>
      <c r="B80" s="61" t="e">
        <f>VLOOKUP(E80,'Active-Bldg List ref'!$A:$E,4,FALSE)</f>
        <v>#N/A</v>
      </c>
      <c r="C80" s="61" t="e">
        <f>VLOOKUP(E80,'Active-Bldg List ref'!$A:$E,5,FALSE)</f>
        <v>#N/A</v>
      </c>
      <c r="D80" s="61" t="e">
        <f>VLOOKUP(E80,'Active-Bldg List ref'!$A:$B,2,FALSE)</f>
        <v>#N/A</v>
      </c>
      <c r="E80" s="61" t="e">
        <f>INDEX('Active-Bldg List ref'!$A:$A,MATCH(F80,'Active-Bldg List ref'!$C:$C,0))</f>
        <v>#N/A</v>
      </c>
      <c r="F80" s="62"/>
      <c r="G80" s="63"/>
      <c r="H80" s="64"/>
      <c r="I80" s="61" t="e">
        <f>INDEX('Keyword &amp; Type ref'!B:B,MATCH(K80,'Keyword &amp; Type ref'!D:D,0))</f>
        <v>#N/A</v>
      </c>
      <c r="J80" s="66" t="e">
        <f>INDEX('Keyword &amp; Type ref'!F:F,MATCH(L80,'Keyword &amp; Type ref'!H:H,0))</f>
        <v>#N/A</v>
      </c>
      <c r="K80" s="65"/>
      <c r="L80" s="65"/>
      <c r="M80" s="62"/>
      <c r="N80" s="67"/>
      <c r="O80" s="68"/>
      <c r="P80" s="68"/>
      <c r="Q80" s="69" t="e">
        <f>INDEX('Keyword &amp; Type ref'!$F:$V,MATCH(J80,'Keyword &amp; Type ref'!$F:$F,0),MATCH(B80,'Keyword &amp; Type ref'!$1:$1,0))</f>
        <v>#N/A</v>
      </c>
      <c r="R80" s="70" t="e">
        <f>VLOOKUP(J80,'Keyword &amp; Type ref'!$F:$L,7,FALSE)</f>
        <v>#N/A</v>
      </c>
      <c r="S80" s="71" t="e">
        <f>CONCATENATE(E80,":",VLOOKUP(J80,'Keyword &amp; Type ref'!F:H, 3,FALSE),":",$X80)</f>
        <v>#N/A</v>
      </c>
      <c r="T80" s="72" t="e">
        <f t="shared" si="2"/>
        <v>#N/A</v>
      </c>
      <c r="U80" s="73"/>
      <c r="V80" s="74" t="e">
        <f t="shared" si="3"/>
        <v>#N/A</v>
      </c>
      <c r="W80" s="75"/>
      <c r="X80" s="68"/>
      <c r="Y80" s="68"/>
      <c r="Z80" s="76"/>
      <c r="AA80" s="77" t="e">
        <f>INDEX('MFR_List ref'!$A:$A,MATCH($AB80,'MFR_List ref'!$B:$B,0))</f>
        <v>#N/A</v>
      </c>
      <c r="AB80" s="62"/>
      <c r="AC80" s="78"/>
      <c r="AD80" s="79"/>
      <c r="AE80" s="80"/>
      <c r="AF80" s="60"/>
      <c r="AG80" s="73"/>
      <c r="AH80" s="73"/>
      <c r="AI80" s="73"/>
      <c r="AJ80" s="60"/>
      <c r="AK80" s="73"/>
      <c r="AL80" s="73"/>
      <c r="AM80" s="81"/>
      <c r="AN80" s="73"/>
      <c r="AO80" s="78"/>
      <c r="AP80" s="78"/>
      <c r="AQ80" s="78"/>
      <c r="AR80" s="78"/>
      <c r="AS80" s="73"/>
      <c r="AT80" s="73"/>
      <c r="AU80" s="73"/>
      <c r="AV80" s="78"/>
      <c r="AW80" s="73"/>
      <c r="AX80" s="73"/>
      <c r="AY80" s="82"/>
      <c r="AZ80" s="82"/>
      <c r="BA80" s="73"/>
      <c r="BB80" s="73"/>
      <c r="BC80" s="82"/>
      <c r="BD80" s="73"/>
      <c r="BE80" s="73"/>
      <c r="BF80" s="73"/>
      <c r="BG80" s="73"/>
      <c r="BH80" s="82"/>
      <c r="BI80" s="82"/>
      <c r="BJ80" s="82"/>
      <c r="BK80" s="82"/>
      <c r="BL80" s="82"/>
      <c r="BM80" s="82"/>
      <c r="BN80" s="82"/>
      <c r="BO80" s="73"/>
      <c r="BP80" s="68"/>
      <c r="BQ80" s="73"/>
      <c r="BR80" s="48"/>
    </row>
    <row r="81" spans="1:70" s="47" customFormat="1" ht="34.799999999999997" customHeight="1" x14ac:dyDescent="0.3">
      <c r="A81" s="60"/>
      <c r="B81" s="61" t="e">
        <f>VLOOKUP(E81,'Active-Bldg List ref'!$A:$E,4,FALSE)</f>
        <v>#N/A</v>
      </c>
      <c r="C81" s="61" t="e">
        <f>VLOOKUP(E81,'Active-Bldg List ref'!$A:$E,5,FALSE)</f>
        <v>#N/A</v>
      </c>
      <c r="D81" s="61" t="e">
        <f>VLOOKUP(E81,'Active-Bldg List ref'!$A:$B,2,FALSE)</f>
        <v>#N/A</v>
      </c>
      <c r="E81" s="61" t="e">
        <f>INDEX('Active-Bldg List ref'!$A:$A,MATCH(F81,'Active-Bldg List ref'!$C:$C,0))</f>
        <v>#N/A</v>
      </c>
      <c r="F81" s="62"/>
      <c r="G81" s="63"/>
      <c r="H81" s="64"/>
      <c r="I81" s="61" t="e">
        <f>INDEX('Keyword &amp; Type ref'!B:B,MATCH(K81,'Keyword &amp; Type ref'!D:D,0))</f>
        <v>#N/A</v>
      </c>
      <c r="J81" s="66" t="e">
        <f>INDEX('Keyword &amp; Type ref'!F:F,MATCH(L81,'Keyword &amp; Type ref'!H:H,0))</f>
        <v>#N/A</v>
      </c>
      <c r="K81" s="65"/>
      <c r="L81" s="65"/>
      <c r="M81" s="62"/>
      <c r="N81" s="67"/>
      <c r="O81" s="68"/>
      <c r="P81" s="68"/>
      <c r="Q81" s="69" t="e">
        <f>INDEX('Keyword &amp; Type ref'!$F:$V,MATCH(J81,'Keyword &amp; Type ref'!$F:$F,0),MATCH(B81,'Keyword &amp; Type ref'!$1:$1,0))</f>
        <v>#N/A</v>
      </c>
      <c r="R81" s="70" t="e">
        <f>VLOOKUP(J81,'Keyword &amp; Type ref'!$F:$L,7,FALSE)</f>
        <v>#N/A</v>
      </c>
      <c r="S81" s="71" t="e">
        <f>CONCATENATE(E81,":",VLOOKUP(J81,'Keyword &amp; Type ref'!F:H, 3,FALSE),":",$X81)</f>
        <v>#N/A</v>
      </c>
      <c r="T81" s="72" t="e">
        <f t="shared" si="2"/>
        <v>#N/A</v>
      </c>
      <c r="U81" s="73"/>
      <c r="V81" s="74" t="e">
        <f t="shared" si="3"/>
        <v>#N/A</v>
      </c>
      <c r="W81" s="75"/>
      <c r="X81" s="68"/>
      <c r="Y81" s="68"/>
      <c r="Z81" s="76"/>
      <c r="AA81" s="77" t="e">
        <f>INDEX('MFR_List ref'!$A:$A,MATCH($AB81,'MFR_List ref'!$B:$B,0))</f>
        <v>#N/A</v>
      </c>
      <c r="AB81" s="62"/>
      <c r="AC81" s="78"/>
      <c r="AD81" s="79"/>
      <c r="AE81" s="80"/>
      <c r="AF81" s="60"/>
      <c r="AG81" s="73"/>
      <c r="AH81" s="73"/>
      <c r="AI81" s="73"/>
      <c r="AJ81" s="60"/>
      <c r="AK81" s="73"/>
      <c r="AL81" s="73"/>
      <c r="AM81" s="81"/>
      <c r="AN81" s="73"/>
      <c r="AO81" s="78"/>
      <c r="AP81" s="78"/>
      <c r="AQ81" s="78"/>
      <c r="AR81" s="78"/>
      <c r="AS81" s="73"/>
      <c r="AT81" s="73"/>
      <c r="AU81" s="73"/>
      <c r="AV81" s="78"/>
      <c r="AW81" s="73"/>
      <c r="AX81" s="73"/>
      <c r="AY81" s="82"/>
      <c r="AZ81" s="82"/>
      <c r="BA81" s="73"/>
      <c r="BB81" s="73"/>
      <c r="BC81" s="82"/>
      <c r="BD81" s="73"/>
      <c r="BE81" s="73"/>
      <c r="BF81" s="73"/>
      <c r="BG81" s="73"/>
      <c r="BH81" s="82"/>
      <c r="BI81" s="82"/>
      <c r="BJ81" s="82"/>
      <c r="BK81" s="82"/>
      <c r="BL81" s="82"/>
      <c r="BM81" s="82"/>
      <c r="BN81" s="82"/>
      <c r="BO81" s="73"/>
      <c r="BP81" s="68"/>
      <c r="BQ81" s="73"/>
      <c r="BR81" s="48"/>
    </row>
    <row r="82" spans="1:70" s="47" customFormat="1" ht="34.799999999999997" customHeight="1" x14ac:dyDescent="0.3">
      <c r="A82" s="60"/>
      <c r="B82" s="61" t="e">
        <f>VLOOKUP(E82,'Active-Bldg List ref'!$A:$E,4,FALSE)</f>
        <v>#N/A</v>
      </c>
      <c r="C82" s="61" t="e">
        <f>VLOOKUP(E82,'Active-Bldg List ref'!$A:$E,5,FALSE)</f>
        <v>#N/A</v>
      </c>
      <c r="D82" s="61" t="e">
        <f>VLOOKUP(E82,'Active-Bldg List ref'!$A:$B,2,FALSE)</f>
        <v>#N/A</v>
      </c>
      <c r="E82" s="61" t="e">
        <f>INDEX('Active-Bldg List ref'!$A:$A,MATCH(F82,'Active-Bldg List ref'!$C:$C,0))</f>
        <v>#N/A</v>
      </c>
      <c r="F82" s="62"/>
      <c r="G82" s="63"/>
      <c r="H82" s="64"/>
      <c r="I82" s="61" t="e">
        <f>INDEX('Keyword &amp; Type ref'!B:B,MATCH(K82,'Keyword &amp; Type ref'!D:D,0))</f>
        <v>#N/A</v>
      </c>
      <c r="J82" s="66" t="e">
        <f>INDEX('Keyword &amp; Type ref'!F:F,MATCH(L82,'Keyword &amp; Type ref'!H:H,0))</f>
        <v>#N/A</v>
      </c>
      <c r="K82" s="65"/>
      <c r="L82" s="65"/>
      <c r="M82" s="62"/>
      <c r="N82" s="67"/>
      <c r="O82" s="68"/>
      <c r="P82" s="68"/>
      <c r="Q82" s="69" t="e">
        <f>INDEX('Keyword &amp; Type ref'!$F:$V,MATCH(J82,'Keyword &amp; Type ref'!$F:$F,0),MATCH(B82,'Keyword &amp; Type ref'!$1:$1,0))</f>
        <v>#N/A</v>
      </c>
      <c r="R82" s="70" t="e">
        <f>VLOOKUP(J82,'Keyword &amp; Type ref'!$F:$L,7,FALSE)</f>
        <v>#N/A</v>
      </c>
      <c r="S82" s="71" t="e">
        <f>CONCATENATE(E82,":",VLOOKUP(J82,'Keyword &amp; Type ref'!F:H, 3,FALSE),":",$X82)</f>
        <v>#N/A</v>
      </c>
      <c r="T82" s="72" t="e">
        <f t="shared" si="2"/>
        <v>#N/A</v>
      </c>
      <c r="U82" s="73"/>
      <c r="V82" s="74" t="e">
        <f t="shared" si="3"/>
        <v>#N/A</v>
      </c>
      <c r="W82" s="75"/>
      <c r="X82" s="68"/>
      <c r="Y82" s="68"/>
      <c r="Z82" s="76"/>
      <c r="AA82" s="77" t="e">
        <f>INDEX('MFR_List ref'!$A:$A,MATCH($AB82,'MFR_List ref'!$B:$B,0))</f>
        <v>#N/A</v>
      </c>
      <c r="AB82" s="62"/>
      <c r="AC82" s="78"/>
      <c r="AD82" s="79"/>
      <c r="AE82" s="80"/>
      <c r="AF82" s="60"/>
      <c r="AG82" s="73"/>
      <c r="AH82" s="73"/>
      <c r="AI82" s="73"/>
      <c r="AJ82" s="60"/>
      <c r="AK82" s="73"/>
      <c r="AL82" s="73"/>
      <c r="AM82" s="81"/>
      <c r="AN82" s="73"/>
      <c r="AO82" s="78"/>
      <c r="AP82" s="78"/>
      <c r="AQ82" s="78"/>
      <c r="AR82" s="78"/>
      <c r="AS82" s="73"/>
      <c r="AT82" s="73"/>
      <c r="AU82" s="73"/>
      <c r="AV82" s="78"/>
      <c r="AW82" s="73"/>
      <c r="AX82" s="73"/>
      <c r="AY82" s="82"/>
      <c r="AZ82" s="82"/>
      <c r="BA82" s="73"/>
      <c r="BB82" s="73"/>
      <c r="BC82" s="82"/>
      <c r="BD82" s="73"/>
      <c r="BE82" s="73"/>
      <c r="BF82" s="73"/>
      <c r="BG82" s="73"/>
      <c r="BH82" s="82"/>
      <c r="BI82" s="82"/>
      <c r="BJ82" s="82"/>
      <c r="BK82" s="82"/>
      <c r="BL82" s="82"/>
      <c r="BM82" s="82"/>
      <c r="BN82" s="82"/>
      <c r="BO82" s="73"/>
      <c r="BP82" s="68"/>
      <c r="BQ82" s="73"/>
      <c r="BR82" s="48"/>
    </row>
    <row r="83" spans="1:70" s="47" customFormat="1" ht="34.799999999999997" customHeight="1" x14ac:dyDescent="0.3">
      <c r="A83" s="60"/>
      <c r="B83" s="61" t="e">
        <f>VLOOKUP(E83,'Active-Bldg List ref'!$A:$E,4,FALSE)</f>
        <v>#N/A</v>
      </c>
      <c r="C83" s="61" t="e">
        <f>VLOOKUP(E83,'Active-Bldg List ref'!$A:$E,5,FALSE)</f>
        <v>#N/A</v>
      </c>
      <c r="D83" s="61" t="e">
        <f>VLOOKUP(E83,'Active-Bldg List ref'!$A:$B,2,FALSE)</f>
        <v>#N/A</v>
      </c>
      <c r="E83" s="61" t="e">
        <f>INDEX('Active-Bldg List ref'!$A:$A,MATCH(F83,'Active-Bldg List ref'!$C:$C,0))</f>
        <v>#N/A</v>
      </c>
      <c r="F83" s="62"/>
      <c r="G83" s="63"/>
      <c r="H83" s="64"/>
      <c r="I83" s="61" t="e">
        <f>INDEX('Keyword &amp; Type ref'!B:B,MATCH(K83,'Keyword &amp; Type ref'!D:D,0))</f>
        <v>#N/A</v>
      </c>
      <c r="J83" s="66" t="e">
        <f>INDEX('Keyword &amp; Type ref'!F:F,MATCH(L83,'Keyword &amp; Type ref'!H:H,0))</f>
        <v>#N/A</v>
      </c>
      <c r="K83" s="65"/>
      <c r="L83" s="65"/>
      <c r="M83" s="62"/>
      <c r="N83" s="67"/>
      <c r="O83" s="68"/>
      <c r="P83" s="68"/>
      <c r="Q83" s="69" t="e">
        <f>INDEX('Keyword &amp; Type ref'!$F:$V,MATCH(J83,'Keyword &amp; Type ref'!$F:$F,0),MATCH(B83,'Keyword &amp; Type ref'!$1:$1,0))</f>
        <v>#N/A</v>
      </c>
      <c r="R83" s="70" t="e">
        <f>VLOOKUP(J83,'Keyword &amp; Type ref'!$F:$L,7,FALSE)</f>
        <v>#N/A</v>
      </c>
      <c r="S83" s="71" t="e">
        <f>CONCATENATE(E83,":",VLOOKUP(J83,'Keyword &amp; Type ref'!F:H, 3,FALSE),":",$X83)</f>
        <v>#N/A</v>
      </c>
      <c r="T83" s="72" t="e">
        <f t="shared" si="2"/>
        <v>#N/A</v>
      </c>
      <c r="U83" s="73"/>
      <c r="V83" s="74" t="e">
        <f t="shared" si="3"/>
        <v>#N/A</v>
      </c>
      <c r="W83" s="75"/>
      <c r="X83" s="68"/>
      <c r="Y83" s="68"/>
      <c r="Z83" s="76"/>
      <c r="AA83" s="77" t="e">
        <f>INDEX('MFR_List ref'!$A:$A,MATCH($AB83,'MFR_List ref'!$B:$B,0))</f>
        <v>#N/A</v>
      </c>
      <c r="AB83" s="62"/>
      <c r="AC83" s="78"/>
      <c r="AD83" s="79"/>
      <c r="AE83" s="80"/>
      <c r="AF83" s="60"/>
      <c r="AG83" s="73"/>
      <c r="AH83" s="73"/>
      <c r="AI83" s="73"/>
      <c r="AJ83" s="60"/>
      <c r="AK83" s="73"/>
      <c r="AL83" s="73"/>
      <c r="AM83" s="81"/>
      <c r="AN83" s="73"/>
      <c r="AO83" s="78"/>
      <c r="AP83" s="78"/>
      <c r="AQ83" s="78"/>
      <c r="AR83" s="78"/>
      <c r="AS83" s="73"/>
      <c r="AT83" s="73"/>
      <c r="AU83" s="73"/>
      <c r="AV83" s="78"/>
      <c r="AW83" s="73"/>
      <c r="AX83" s="73"/>
      <c r="AY83" s="82"/>
      <c r="AZ83" s="82"/>
      <c r="BA83" s="73"/>
      <c r="BB83" s="73"/>
      <c r="BC83" s="82"/>
      <c r="BD83" s="73"/>
      <c r="BE83" s="73"/>
      <c r="BF83" s="73"/>
      <c r="BG83" s="73"/>
      <c r="BH83" s="82"/>
      <c r="BI83" s="82"/>
      <c r="BJ83" s="82"/>
      <c r="BK83" s="82"/>
      <c r="BL83" s="82"/>
      <c r="BM83" s="82"/>
      <c r="BN83" s="82"/>
      <c r="BO83" s="73"/>
      <c r="BP83" s="68"/>
      <c r="BQ83" s="73"/>
      <c r="BR83" s="48"/>
    </row>
    <row r="84" spans="1:70" s="47" customFormat="1" ht="34.799999999999997" customHeight="1" x14ac:dyDescent="0.3">
      <c r="A84" s="60"/>
      <c r="B84" s="61" t="e">
        <f>VLOOKUP(E84,'Active-Bldg List ref'!$A:$E,4,FALSE)</f>
        <v>#N/A</v>
      </c>
      <c r="C84" s="61" t="e">
        <f>VLOOKUP(E84,'Active-Bldg List ref'!$A:$E,5,FALSE)</f>
        <v>#N/A</v>
      </c>
      <c r="D84" s="61" t="e">
        <f>VLOOKUP(E84,'Active-Bldg List ref'!$A:$B,2,FALSE)</f>
        <v>#N/A</v>
      </c>
      <c r="E84" s="61" t="e">
        <f>INDEX('Active-Bldg List ref'!$A:$A,MATCH(F84,'Active-Bldg List ref'!$C:$C,0))</f>
        <v>#N/A</v>
      </c>
      <c r="F84" s="62"/>
      <c r="G84" s="63"/>
      <c r="H84" s="64"/>
      <c r="I84" s="61" t="e">
        <f>INDEX('Keyword &amp; Type ref'!B:B,MATCH(K84,'Keyword &amp; Type ref'!D:D,0))</f>
        <v>#N/A</v>
      </c>
      <c r="J84" s="66" t="e">
        <f>INDEX('Keyword &amp; Type ref'!F:F,MATCH(L84,'Keyword &amp; Type ref'!H:H,0))</f>
        <v>#N/A</v>
      </c>
      <c r="K84" s="65"/>
      <c r="L84" s="65"/>
      <c r="M84" s="62"/>
      <c r="N84" s="67"/>
      <c r="O84" s="68"/>
      <c r="P84" s="68"/>
      <c r="Q84" s="69" t="e">
        <f>INDEX('Keyword &amp; Type ref'!$F:$V,MATCH(J84,'Keyword &amp; Type ref'!$F:$F,0),MATCH(B84,'Keyword &amp; Type ref'!$1:$1,0))</f>
        <v>#N/A</v>
      </c>
      <c r="R84" s="70" t="e">
        <f>VLOOKUP(J84,'Keyword &amp; Type ref'!$F:$L,7,FALSE)</f>
        <v>#N/A</v>
      </c>
      <c r="S84" s="71" t="e">
        <f>CONCATENATE(E84,":",VLOOKUP(J84,'Keyword &amp; Type ref'!F:H, 3,FALSE),":",$X84)</f>
        <v>#N/A</v>
      </c>
      <c r="T84" s="72" t="e">
        <f t="shared" si="2"/>
        <v>#N/A</v>
      </c>
      <c r="U84" s="73"/>
      <c r="V84" s="74" t="e">
        <f t="shared" si="3"/>
        <v>#N/A</v>
      </c>
      <c r="W84" s="75"/>
      <c r="X84" s="68"/>
      <c r="Y84" s="68"/>
      <c r="Z84" s="76"/>
      <c r="AA84" s="77" t="e">
        <f>INDEX('MFR_List ref'!$A:$A,MATCH($AB84,'MFR_List ref'!$B:$B,0))</f>
        <v>#N/A</v>
      </c>
      <c r="AB84" s="62"/>
      <c r="AC84" s="78"/>
      <c r="AD84" s="79"/>
      <c r="AE84" s="80"/>
      <c r="AF84" s="60"/>
      <c r="AG84" s="73"/>
      <c r="AH84" s="73"/>
      <c r="AI84" s="73"/>
      <c r="AJ84" s="60"/>
      <c r="AK84" s="73"/>
      <c r="AL84" s="73"/>
      <c r="AM84" s="81"/>
      <c r="AN84" s="73"/>
      <c r="AO84" s="78"/>
      <c r="AP84" s="78"/>
      <c r="AQ84" s="78"/>
      <c r="AR84" s="78"/>
      <c r="AS84" s="73"/>
      <c r="AT84" s="73"/>
      <c r="AU84" s="73"/>
      <c r="AV84" s="78"/>
      <c r="AW84" s="73"/>
      <c r="AX84" s="73"/>
      <c r="AY84" s="82"/>
      <c r="AZ84" s="82"/>
      <c r="BA84" s="73"/>
      <c r="BB84" s="73"/>
      <c r="BC84" s="82"/>
      <c r="BD84" s="73"/>
      <c r="BE84" s="73"/>
      <c r="BF84" s="73"/>
      <c r="BG84" s="73"/>
      <c r="BH84" s="82"/>
      <c r="BI84" s="82"/>
      <c r="BJ84" s="82"/>
      <c r="BK84" s="82"/>
      <c r="BL84" s="82"/>
      <c r="BM84" s="82"/>
      <c r="BN84" s="82"/>
      <c r="BO84" s="73"/>
      <c r="BP84" s="68"/>
      <c r="BQ84" s="73"/>
      <c r="BR84" s="48"/>
    </row>
    <row r="85" spans="1:70" s="47" customFormat="1" ht="34.799999999999997" customHeight="1" x14ac:dyDescent="0.3">
      <c r="A85" s="60"/>
      <c r="B85" s="61" t="e">
        <f>VLOOKUP(E85,'Active-Bldg List ref'!$A:$E,4,FALSE)</f>
        <v>#N/A</v>
      </c>
      <c r="C85" s="61" t="e">
        <f>VLOOKUP(E85,'Active-Bldg List ref'!$A:$E,5,FALSE)</f>
        <v>#N/A</v>
      </c>
      <c r="D85" s="61" t="e">
        <f>VLOOKUP(E85,'Active-Bldg List ref'!$A:$B,2,FALSE)</f>
        <v>#N/A</v>
      </c>
      <c r="E85" s="61" t="e">
        <f>INDEX('Active-Bldg List ref'!$A:$A,MATCH(F85,'Active-Bldg List ref'!$C:$C,0))</f>
        <v>#N/A</v>
      </c>
      <c r="F85" s="62"/>
      <c r="G85" s="63"/>
      <c r="H85" s="64"/>
      <c r="I85" s="61" t="e">
        <f>INDEX('Keyword &amp; Type ref'!B:B,MATCH(K85,'Keyword &amp; Type ref'!D:D,0))</f>
        <v>#N/A</v>
      </c>
      <c r="J85" s="66" t="e">
        <f>INDEX('Keyword &amp; Type ref'!F:F,MATCH(L85,'Keyword &amp; Type ref'!H:H,0))</f>
        <v>#N/A</v>
      </c>
      <c r="K85" s="65"/>
      <c r="L85" s="65"/>
      <c r="M85" s="62"/>
      <c r="N85" s="67"/>
      <c r="O85" s="68"/>
      <c r="P85" s="68"/>
      <c r="Q85" s="69" t="e">
        <f>INDEX('Keyword &amp; Type ref'!$F:$V,MATCH(J85,'Keyword &amp; Type ref'!$F:$F,0),MATCH(B85,'Keyword &amp; Type ref'!$1:$1,0))</f>
        <v>#N/A</v>
      </c>
      <c r="R85" s="70" t="e">
        <f>VLOOKUP(J85,'Keyword &amp; Type ref'!$F:$L,7,FALSE)</f>
        <v>#N/A</v>
      </c>
      <c r="S85" s="71" t="e">
        <f>CONCATENATE(E85,":",VLOOKUP(J85,'Keyword &amp; Type ref'!F:H, 3,FALSE),":",$X85)</f>
        <v>#N/A</v>
      </c>
      <c r="T85" s="72" t="e">
        <f t="shared" si="2"/>
        <v>#N/A</v>
      </c>
      <c r="U85" s="73"/>
      <c r="V85" s="74" t="e">
        <f t="shared" si="3"/>
        <v>#N/A</v>
      </c>
      <c r="W85" s="75"/>
      <c r="X85" s="68"/>
      <c r="Y85" s="68"/>
      <c r="Z85" s="76"/>
      <c r="AA85" s="77" t="e">
        <f>INDEX('MFR_List ref'!$A:$A,MATCH($AB85,'MFR_List ref'!$B:$B,0))</f>
        <v>#N/A</v>
      </c>
      <c r="AB85" s="62"/>
      <c r="AC85" s="78"/>
      <c r="AD85" s="79"/>
      <c r="AE85" s="80"/>
      <c r="AF85" s="60"/>
      <c r="AG85" s="73"/>
      <c r="AH85" s="73"/>
      <c r="AI85" s="73"/>
      <c r="AJ85" s="60"/>
      <c r="AK85" s="73"/>
      <c r="AL85" s="73"/>
      <c r="AM85" s="81"/>
      <c r="AN85" s="73"/>
      <c r="AO85" s="78"/>
      <c r="AP85" s="78"/>
      <c r="AQ85" s="78"/>
      <c r="AR85" s="78"/>
      <c r="AS85" s="73"/>
      <c r="AT85" s="73"/>
      <c r="AU85" s="73"/>
      <c r="AV85" s="78"/>
      <c r="AW85" s="73"/>
      <c r="AX85" s="73"/>
      <c r="AY85" s="82"/>
      <c r="AZ85" s="82"/>
      <c r="BA85" s="73"/>
      <c r="BB85" s="73"/>
      <c r="BC85" s="82"/>
      <c r="BD85" s="73"/>
      <c r="BE85" s="73"/>
      <c r="BF85" s="73"/>
      <c r="BG85" s="73"/>
      <c r="BH85" s="82"/>
      <c r="BI85" s="82"/>
      <c r="BJ85" s="82"/>
      <c r="BK85" s="82"/>
      <c r="BL85" s="82"/>
      <c r="BM85" s="82"/>
      <c r="BN85" s="82"/>
      <c r="BO85" s="73"/>
      <c r="BP85" s="68"/>
      <c r="BQ85" s="73"/>
      <c r="BR85" s="48"/>
    </row>
    <row r="86" spans="1:70" s="47" customFormat="1" ht="34.799999999999997" customHeight="1" x14ac:dyDescent="0.3">
      <c r="A86" s="60"/>
      <c r="B86" s="61" t="e">
        <f>VLOOKUP(E86,'Active-Bldg List ref'!$A:$E,4,FALSE)</f>
        <v>#N/A</v>
      </c>
      <c r="C86" s="61" t="e">
        <f>VLOOKUP(E86,'Active-Bldg List ref'!$A:$E,5,FALSE)</f>
        <v>#N/A</v>
      </c>
      <c r="D86" s="61" t="e">
        <f>VLOOKUP(E86,'Active-Bldg List ref'!$A:$B,2,FALSE)</f>
        <v>#N/A</v>
      </c>
      <c r="E86" s="61" t="e">
        <f>INDEX('Active-Bldg List ref'!$A:$A,MATCH(F86,'Active-Bldg List ref'!$C:$C,0))</f>
        <v>#N/A</v>
      </c>
      <c r="F86" s="62"/>
      <c r="G86" s="63"/>
      <c r="H86" s="64"/>
      <c r="I86" s="61" t="e">
        <f>INDEX('Keyword &amp; Type ref'!B:B,MATCH(K86,'Keyword &amp; Type ref'!D:D,0))</f>
        <v>#N/A</v>
      </c>
      <c r="J86" s="66" t="e">
        <f>INDEX('Keyword &amp; Type ref'!F:F,MATCH(L86,'Keyword &amp; Type ref'!H:H,0))</f>
        <v>#N/A</v>
      </c>
      <c r="K86" s="65"/>
      <c r="L86" s="65"/>
      <c r="M86" s="62"/>
      <c r="N86" s="67"/>
      <c r="O86" s="68"/>
      <c r="P86" s="68"/>
      <c r="Q86" s="69" t="e">
        <f>INDEX('Keyword &amp; Type ref'!$F:$V,MATCH(J86,'Keyword &amp; Type ref'!$F:$F,0),MATCH(B86,'Keyword &amp; Type ref'!$1:$1,0))</f>
        <v>#N/A</v>
      </c>
      <c r="R86" s="70" t="e">
        <f>VLOOKUP(J86,'Keyword &amp; Type ref'!$F:$L,7,FALSE)</f>
        <v>#N/A</v>
      </c>
      <c r="S86" s="71" t="e">
        <f>CONCATENATE(E86,":",VLOOKUP(J86,'Keyword &amp; Type ref'!F:H, 3,FALSE),":",$X86)</f>
        <v>#N/A</v>
      </c>
      <c r="T86" s="72" t="e">
        <f t="shared" si="2"/>
        <v>#N/A</v>
      </c>
      <c r="U86" s="73"/>
      <c r="V86" s="74" t="e">
        <f t="shared" si="3"/>
        <v>#N/A</v>
      </c>
      <c r="W86" s="75"/>
      <c r="X86" s="68"/>
      <c r="Y86" s="68"/>
      <c r="Z86" s="76"/>
      <c r="AA86" s="77" t="e">
        <f>INDEX('MFR_List ref'!$A:$A,MATCH($AB86,'MFR_List ref'!$B:$B,0))</f>
        <v>#N/A</v>
      </c>
      <c r="AB86" s="62"/>
      <c r="AC86" s="78"/>
      <c r="AD86" s="79"/>
      <c r="AE86" s="80"/>
      <c r="AF86" s="60"/>
      <c r="AG86" s="73"/>
      <c r="AH86" s="73"/>
      <c r="AI86" s="73"/>
      <c r="AJ86" s="60"/>
      <c r="AK86" s="73"/>
      <c r="AL86" s="73"/>
      <c r="AM86" s="81"/>
      <c r="AN86" s="73"/>
      <c r="AO86" s="78"/>
      <c r="AP86" s="78"/>
      <c r="AQ86" s="78"/>
      <c r="AR86" s="78"/>
      <c r="AS86" s="73"/>
      <c r="AT86" s="73"/>
      <c r="AU86" s="73"/>
      <c r="AV86" s="78"/>
      <c r="AW86" s="73"/>
      <c r="AX86" s="73"/>
      <c r="AY86" s="82"/>
      <c r="AZ86" s="82"/>
      <c r="BA86" s="73"/>
      <c r="BB86" s="73"/>
      <c r="BC86" s="82"/>
      <c r="BD86" s="73"/>
      <c r="BE86" s="73"/>
      <c r="BF86" s="73"/>
      <c r="BG86" s="73"/>
      <c r="BH86" s="82"/>
      <c r="BI86" s="82"/>
      <c r="BJ86" s="82"/>
      <c r="BK86" s="82"/>
      <c r="BL86" s="82"/>
      <c r="BM86" s="82"/>
      <c r="BN86" s="82"/>
      <c r="BO86" s="73"/>
      <c r="BP86" s="68"/>
      <c r="BQ86" s="73"/>
      <c r="BR86" s="48"/>
    </row>
    <row r="87" spans="1:70" s="47" customFormat="1" ht="34.799999999999997" customHeight="1" x14ac:dyDescent="0.3">
      <c r="A87" s="60"/>
      <c r="B87" s="61" t="e">
        <f>VLOOKUP(E87,'Active-Bldg List ref'!$A:$E,4,FALSE)</f>
        <v>#N/A</v>
      </c>
      <c r="C87" s="61" t="e">
        <f>VLOOKUP(E87,'Active-Bldg List ref'!$A:$E,5,FALSE)</f>
        <v>#N/A</v>
      </c>
      <c r="D87" s="61" t="e">
        <f>VLOOKUP(E87,'Active-Bldg List ref'!$A:$B,2,FALSE)</f>
        <v>#N/A</v>
      </c>
      <c r="E87" s="61" t="e">
        <f>INDEX('Active-Bldg List ref'!$A:$A,MATCH(F87,'Active-Bldg List ref'!$C:$C,0))</f>
        <v>#N/A</v>
      </c>
      <c r="F87" s="62"/>
      <c r="G87" s="63"/>
      <c r="H87" s="64"/>
      <c r="I87" s="61" t="e">
        <f>INDEX('Keyword &amp; Type ref'!B:B,MATCH(K87,'Keyword &amp; Type ref'!D:D,0))</f>
        <v>#N/A</v>
      </c>
      <c r="J87" s="66" t="e">
        <f>INDEX('Keyword &amp; Type ref'!F:F,MATCH(L87,'Keyword &amp; Type ref'!H:H,0))</f>
        <v>#N/A</v>
      </c>
      <c r="K87" s="65"/>
      <c r="L87" s="65"/>
      <c r="M87" s="62"/>
      <c r="N87" s="67"/>
      <c r="O87" s="68"/>
      <c r="P87" s="68"/>
      <c r="Q87" s="69" t="e">
        <f>INDEX('Keyword &amp; Type ref'!$F:$V,MATCH(J87,'Keyword &amp; Type ref'!$F:$F,0),MATCH(B87,'Keyword &amp; Type ref'!$1:$1,0))</f>
        <v>#N/A</v>
      </c>
      <c r="R87" s="70" t="e">
        <f>VLOOKUP(J87,'Keyword &amp; Type ref'!$F:$L,7,FALSE)</f>
        <v>#N/A</v>
      </c>
      <c r="S87" s="71" t="e">
        <f>CONCATENATE(E87,":",VLOOKUP(J87,'Keyword &amp; Type ref'!F:H, 3,FALSE),":",$X87)</f>
        <v>#N/A</v>
      </c>
      <c r="T87" s="72" t="e">
        <f t="shared" si="2"/>
        <v>#N/A</v>
      </c>
      <c r="U87" s="73"/>
      <c r="V87" s="74" t="e">
        <f t="shared" si="3"/>
        <v>#N/A</v>
      </c>
      <c r="W87" s="75"/>
      <c r="X87" s="68"/>
      <c r="Y87" s="68"/>
      <c r="Z87" s="76"/>
      <c r="AA87" s="77" t="e">
        <f>INDEX('MFR_List ref'!$A:$A,MATCH($AB87,'MFR_List ref'!$B:$B,0))</f>
        <v>#N/A</v>
      </c>
      <c r="AB87" s="62"/>
      <c r="AC87" s="78"/>
      <c r="AD87" s="79"/>
      <c r="AE87" s="80"/>
      <c r="AF87" s="60"/>
      <c r="AG87" s="73"/>
      <c r="AH87" s="73"/>
      <c r="AI87" s="73"/>
      <c r="AJ87" s="60"/>
      <c r="AK87" s="73"/>
      <c r="AL87" s="73"/>
      <c r="AM87" s="81"/>
      <c r="AN87" s="73"/>
      <c r="AO87" s="78"/>
      <c r="AP87" s="78"/>
      <c r="AQ87" s="78"/>
      <c r="AR87" s="78"/>
      <c r="AS87" s="73"/>
      <c r="AT87" s="73"/>
      <c r="AU87" s="73"/>
      <c r="AV87" s="78"/>
      <c r="AW87" s="73"/>
      <c r="AX87" s="73"/>
      <c r="AY87" s="82"/>
      <c r="AZ87" s="82"/>
      <c r="BA87" s="73"/>
      <c r="BB87" s="73"/>
      <c r="BC87" s="82"/>
      <c r="BD87" s="73"/>
      <c r="BE87" s="73"/>
      <c r="BF87" s="73"/>
      <c r="BG87" s="73"/>
      <c r="BH87" s="82"/>
      <c r="BI87" s="82"/>
      <c r="BJ87" s="82"/>
      <c r="BK87" s="82"/>
      <c r="BL87" s="82"/>
      <c r="BM87" s="82"/>
      <c r="BN87" s="82"/>
      <c r="BO87" s="73"/>
      <c r="BP87" s="68"/>
      <c r="BQ87" s="73"/>
      <c r="BR87" s="48"/>
    </row>
    <row r="88" spans="1:70" s="47" customFormat="1" ht="34.799999999999997" customHeight="1" x14ac:dyDescent="0.3">
      <c r="A88" s="60"/>
      <c r="B88" s="61" t="e">
        <f>VLOOKUP(E88,'Active-Bldg List ref'!$A:$E,4,FALSE)</f>
        <v>#N/A</v>
      </c>
      <c r="C88" s="61" t="e">
        <f>VLOOKUP(E88,'Active-Bldg List ref'!$A:$E,5,FALSE)</f>
        <v>#N/A</v>
      </c>
      <c r="D88" s="61" t="e">
        <f>VLOOKUP(E88,'Active-Bldg List ref'!$A:$B,2,FALSE)</f>
        <v>#N/A</v>
      </c>
      <c r="E88" s="61" t="e">
        <f>INDEX('Active-Bldg List ref'!$A:$A,MATCH(F88,'Active-Bldg List ref'!$C:$C,0))</f>
        <v>#N/A</v>
      </c>
      <c r="F88" s="62"/>
      <c r="G88" s="63"/>
      <c r="H88" s="64"/>
      <c r="I88" s="61" t="e">
        <f>INDEX('Keyword &amp; Type ref'!B:B,MATCH(K88,'Keyword &amp; Type ref'!D:D,0))</f>
        <v>#N/A</v>
      </c>
      <c r="J88" s="66" t="e">
        <f>INDEX('Keyword &amp; Type ref'!F:F,MATCH(L88,'Keyword &amp; Type ref'!H:H,0))</f>
        <v>#N/A</v>
      </c>
      <c r="K88" s="65"/>
      <c r="L88" s="65"/>
      <c r="M88" s="62"/>
      <c r="N88" s="67"/>
      <c r="O88" s="68"/>
      <c r="P88" s="68"/>
      <c r="Q88" s="69" t="e">
        <f>INDEX('Keyword &amp; Type ref'!$F:$V,MATCH(J88,'Keyword &amp; Type ref'!$F:$F,0),MATCH(B88,'Keyword &amp; Type ref'!$1:$1,0))</f>
        <v>#N/A</v>
      </c>
      <c r="R88" s="70" t="e">
        <f>VLOOKUP(J88,'Keyword &amp; Type ref'!$F:$L,7,FALSE)</f>
        <v>#N/A</v>
      </c>
      <c r="S88" s="71" t="e">
        <f>CONCATENATE(E88,":",VLOOKUP(J88,'Keyword &amp; Type ref'!F:H, 3,FALSE),":",$X88)</f>
        <v>#N/A</v>
      </c>
      <c r="T88" s="72" t="e">
        <f t="shared" si="2"/>
        <v>#N/A</v>
      </c>
      <c r="U88" s="73"/>
      <c r="V88" s="74" t="e">
        <f t="shared" si="3"/>
        <v>#N/A</v>
      </c>
      <c r="W88" s="75"/>
      <c r="X88" s="68"/>
      <c r="Y88" s="68"/>
      <c r="Z88" s="76"/>
      <c r="AA88" s="77" t="e">
        <f>INDEX('MFR_List ref'!$A:$A,MATCH($AB88,'MFR_List ref'!$B:$B,0))</f>
        <v>#N/A</v>
      </c>
      <c r="AB88" s="62"/>
      <c r="AC88" s="78"/>
      <c r="AD88" s="79"/>
      <c r="AE88" s="80"/>
      <c r="AF88" s="60"/>
      <c r="AG88" s="73"/>
      <c r="AH88" s="73"/>
      <c r="AI88" s="73"/>
      <c r="AJ88" s="60"/>
      <c r="AK88" s="73"/>
      <c r="AL88" s="73"/>
      <c r="AM88" s="81"/>
      <c r="AN88" s="73"/>
      <c r="AO88" s="78"/>
      <c r="AP88" s="78"/>
      <c r="AQ88" s="78"/>
      <c r="AR88" s="78"/>
      <c r="AS88" s="73"/>
      <c r="AT88" s="73"/>
      <c r="AU88" s="73"/>
      <c r="AV88" s="78"/>
      <c r="AW88" s="73"/>
      <c r="AX88" s="73"/>
      <c r="AY88" s="82"/>
      <c r="AZ88" s="82"/>
      <c r="BA88" s="73"/>
      <c r="BB88" s="73"/>
      <c r="BC88" s="82"/>
      <c r="BD88" s="73"/>
      <c r="BE88" s="73"/>
      <c r="BF88" s="73"/>
      <c r="BG88" s="73"/>
      <c r="BH88" s="82"/>
      <c r="BI88" s="82"/>
      <c r="BJ88" s="82"/>
      <c r="BK88" s="82"/>
      <c r="BL88" s="82"/>
      <c r="BM88" s="82"/>
      <c r="BN88" s="82"/>
      <c r="BO88" s="73"/>
      <c r="BP88" s="68"/>
      <c r="BQ88" s="73"/>
      <c r="BR88" s="48"/>
    </row>
    <row r="89" spans="1:70" s="47" customFormat="1" ht="34.799999999999997" customHeight="1" x14ac:dyDescent="0.3">
      <c r="A89" s="60"/>
      <c r="B89" s="61" t="e">
        <f>VLOOKUP(E89,'Active-Bldg List ref'!$A:$E,4,FALSE)</f>
        <v>#N/A</v>
      </c>
      <c r="C89" s="61" t="e">
        <f>VLOOKUP(E89,'Active-Bldg List ref'!$A:$E,5,FALSE)</f>
        <v>#N/A</v>
      </c>
      <c r="D89" s="61" t="e">
        <f>VLOOKUP(E89,'Active-Bldg List ref'!$A:$B,2,FALSE)</f>
        <v>#N/A</v>
      </c>
      <c r="E89" s="61" t="e">
        <f>INDEX('Active-Bldg List ref'!$A:$A,MATCH(F89,'Active-Bldg List ref'!$C:$C,0))</f>
        <v>#N/A</v>
      </c>
      <c r="F89" s="62"/>
      <c r="G89" s="63"/>
      <c r="H89" s="64"/>
      <c r="I89" s="61" t="e">
        <f>INDEX('Keyword &amp; Type ref'!B:B,MATCH(K89,'Keyword &amp; Type ref'!D:D,0))</f>
        <v>#N/A</v>
      </c>
      <c r="J89" s="66" t="e">
        <f>INDEX('Keyword &amp; Type ref'!F:F,MATCH(L89,'Keyword &amp; Type ref'!H:H,0))</f>
        <v>#N/A</v>
      </c>
      <c r="K89" s="65"/>
      <c r="L89" s="65"/>
      <c r="M89" s="62"/>
      <c r="N89" s="67"/>
      <c r="O89" s="68"/>
      <c r="P89" s="68"/>
      <c r="Q89" s="69" t="e">
        <f>INDEX('Keyword &amp; Type ref'!$F:$V,MATCH(J89,'Keyword &amp; Type ref'!$F:$F,0),MATCH(B89,'Keyword &amp; Type ref'!$1:$1,0))</f>
        <v>#N/A</v>
      </c>
      <c r="R89" s="70" t="e">
        <f>VLOOKUP(J89,'Keyword &amp; Type ref'!$F:$L,7,FALSE)</f>
        <v>#N/A</v>
      </c>
      <c r="S89" s="71" t="e">
        <f>CONCATENATE(E89,":",VLOOKUP(J89,'Keyword &amp; Type ref'!F:H, 3,FALSE),":",$X89)</f>
        <v>#N/A</v>
      </c>
      <c r="T89" s="72" t="e">
        <f t="shared" si="2"/>
        <v>#N/A</v>
      </c>
      <c r="U89" s="73"/>
      <c r="V89" s="74" t="e">
        <f t="shared" si="3"/>
        <v>#N/A</v>
      </c>
      <c r="W89" s="75"/>
      <c r="X89" s="68"/>
      <c r="Y89" s="68"/>
      <c r="Z89" s="76"/>
      <c r="AA89" s="77" t="e">
        <f>INDEX('MFR_List ref'!$A:$A,MATCH($AB89,'MFR_List ref'!$B:$B,0))</f>
        <v>#N/A</v>
      </c>
      <c r="AB89" s="62"/>
      <c r="AC89" s="78"/>
      <c r="AD89" s="79"/>
      <c r="AE89" s="80"/>
      <c r="AF89" s="60"/>
      <c r="AG89" s="73"/>
      <c r="AH89" s="73"/>
      <c r="AI89" s="73"/>
      <c r="AJ89" s="60"/>
      <c r="AK89" s="73"/>
      <c r="AL89" s="73"/>
      <c r="AM89" s="81"/>
      <c r="AN89" s="73"/>
      <c r="AO89" s="78"/>
      <c r="AP89" s="78"/>
      <c r="AQ89" s="78"/>
      <c r="AR89" s="78"/>
      <c r="AS89" s="73"/>
      <c r="AT89" s="73"/>
      <c r="AU89" s="73"/>
      <c r="AV89" s="78"/>
      <c r="AW89" s="73"/>
      <c r="AX89" s="73"/>
      <c r="AY89" s="82"/>
      <c r="AZ89" s="82"/>
      <c r="BA89" s="73"/>
      <c r="BB89" s="73"/>
      <c r="BC89" s="82"/>
      <c r="BD89" s="73"/>
      <c r="BE89" s="73"/>
      <c r="BF89" s="73"/>
      <c r="BG89" s="73"/>
      <c r="BH89" s="82"/>
      <c r="BI89" s="82"/>
      <c r="BJ89" s="82"/>
      <c r="BK89" s="82"/>
      <c r="BL89" s="82"/>
      <c r="BM89" s="82"/>
      <c r="BN89" s="82"/>
      <c r="BO89" s="73"/>
      <c r="BP89" s="68"/>
      <c r="BQ89" s="73"/>
      <c r="BR89" s="48"/>
    </row>
    <row r="90" spans="1:70" s="47" customFormat="1" ht="34.799999999999997" customHeight="1" x14ac:dyDescent="0.3">
      <c r="A90" s="60"/>
      <c r="B90" s="61" t="e">
        <f>VLOOKUP(E90,'Active-Bldg List ref'!$A:$E,4,FALSE)</f>
        <v>#N/A</v>
      </c>
      <c r="C90" s="61" t="e">
        <f>VLOOKUP(E90,'Active-Bldg List ref'!$A:$E,5,FALSE)</f>
        <v>#N/A</v>
      </c>
      <c r="D90" s="61" t="e">
        <f>VLOOKUP(E90,'Active-Bldg List ref'!$A:$B,2,FALSE)</f>
        <v>#N/A</v>
      </c>
      <c r="E90" s="61" t="e">
        <f>INDEX('Active-Bldg List ref'!$A:$A,MATCH(F90,'Active-Bldg List ref'!$C:$C,0))</f>
        <v>#N/A</v>
      </c>
      <c r="F90" s="62"/>
      <c r="G90" s="63"/>
      <c r="H90" s="64"/>
      <c r="I90" s="61" t="e">
        <f>INDEX('Keyword &amp; Type ref'!B:B,MATCH(K90,'Keyword &amp; Type ref'!D:D,0))</f>
        <v>#N/A</v>
      </c>
      <c r="J90" s="66" t="e">
        <f>INDEX('Keyword &amp; Type ref'!F:F,MATCH(L90,'Keyword &amp; Type ref'!H:H,0))</f>
        <v>#N/A</v>
      </c>
      <c r="K90" s="65"/>
      <c r="L90" s="65"/>
      <c r="M90" s="62"/>
      <c r="N90" s="67"/>
      <c r="O90" s="68"/>
      <c r="P90" s="68"/>
      <c r="Q90" s="69" t="e">
        <f>INDEX('Keyword &amp; Type ref'!$F:$V,MATCH(J90,'Keyword &amp; Type ref'!$F:$F,0),MATCH(B90,'Keyword &amp; Type ref'!$1:$1,0))</f>
        <v>#N/A</v>
      </c>
      <c r="R90" s="70" t="e">
        <f>VLOOKUP(J90,'Keyword &amp; Type ref'!$F:$L,7,FALSE)</f>
        <v>#N/A</v>
      </c>
      <c r="S90" s="71" t="e">
        <f>CONCATENATE(E90,":",VLOOKUP(J90,'Keyword &amp; Type ref'!F:H, 3,FALSE),":",$X90)</f>
        <v>#N/A</v>
      </c>
      <c r="T90" s="72" t="e">
        <f t="shared" si="2"/>
        <v>#N/A</v>
      </c>
      <c r="U90" s="73"/>
      <c r="V90" s="74" t="e">
        <f t="shared" si="3"/>
        <v>#N/A</v>
      </c>
      <c r="W90" s="75"/>
      <c r="X90" s="68"/>
      <c r="Y90" s="68"/>
      <c r="Z90" s="76"/>
      <c r="AA90" s="77" t="e">
        <f>INDEX('MFR_List ref'!$A:$A,MATCH($AB90,'MFR_List ref'!$B:$B,0))</f>
        <v>#N/A</v>
      </c>
      <c r="AB90" s="62"/>
      <c r="AC90" s="78"/>
      <c r="AD90" s="79"/>
      <c r="AE90" s="80"/>
      <c r="AF90" s="60"/>
      <c r="AG90" s="73"/>
      <c r="AH90" s="73"/>
      <c r="AI90" s="73"/>
      <c r="AJ90" s="60"/>
      <c r="AK90" s="73"/>
      <c r="AL90" s="73"/>
      <c r="AM90" s="81"/>
      <c r="AN90" s="73"/>
      <c r="AO90" s="78"/>
      <c r="AP90" s="78"/>
      <c r="AQ90" s="78"/>
      <c r="AR90" s="78"/>
      <c r="AS90" s="73"/>
      <c r="AT90" s="73"/>
      <c r="AU90" s="73"/>
      <c r="AV90" s="78"/>
      <c r="AW90" s="73"/>
      <c r="AX90" s="73"/>
      <c r="AY90" s="82"/>
      <c r="AZ90" s="82"/>
      <c r="BA90" s="73"/>
      <c r="BB90" s="73"/>
      <c r="BC90" s="82"/>
      <c r="BD90" s="73"/>
      <c r="BE90" s="73"/>
      <c r="BF90" s="73"/>
      <c r="BG90" s="73"/>
      <c r="BH90" s="82"/>
      <c r="BI90" s="82"/>
      <c r="BJ90" s="82"/>
      <c r="BK90" s="82"/>
      <c r="BL90" s="82"/>
      <c r="BM90" s="82"/>
      <c r="BN90" s="82"/>
      <c r="BO90" s="73"/>
      <c r="BP90" s="68"/>
      <c r="BQ90" s="73"/>
      <c r="BR90" s="48"/>
    </row>
    <row r="91" spans="1:70" s="47" customFormat="1" ht="34.799999999999997" customHeight="1" x14ac:dyDescent="0.3">
      <c r="A91" s="60"/>
      <c r="B91" s="61" t="e">
        <f>VLOOKUP(E91,'Active-Bldg List ref'!$A:$E,4,FALSE)</f>
        <v>#N/A</v>
      </c>
      <c r="C91" s="61" t="e">
        <f>VLOOKUP(E91,'Active-Bldg List ref'!$A:$E,5,FALSE)</f>
        <v>#N/A</v>
      </c>
      <c r="D91" s="61" t="e">
        <f>VLOOKUP(E91,'Active-Bldg List ref'!$A:$B,2,FALSE)</f>
        <v>#N/A</v>
      </c>
      <c r="E91" s="61" t="e">
        <f>INDEX('Active-Bldg List ref'!$A:$A,MATCH(F91,'Active-Bldg List ref'!$C:$C,0))</f>
        <v>#N/A</v>
      </c>
      <c r="F91" s="62"/>
      <c r="G91" s="63"/>
      <c r="H91" s="64"/>
      <c r="I91" s="61" t="e">
        <f>INDEX('Keyword &amp; Type ref'!B:B,MATCH(K91,'Keyword &amp; Type ref'!D:D,0))</f>
        <v>#N/A</v>
      </c>
      <c r="J91" s="66" t="e">
        <f>INDEX('Keyword &amp; Type ref'!F:F,MATCH(L91,'Keyword &amp; Type ref'!H:H,0))</f>
        <v>#N/A</v>
      </c>
      <c r="K91" s="65"/>
      <c r="L91" s="65"/>
      <c r="M91" s="62"/>
      <c r="N91" s="67"/>
      <c r="O91" s="68"/>
      <c r="P91" s="68"/>
      <c r="Q91" s="69" t="e">
        <f>INDEX('Keyword &amp; Type ref'!$F:$V,MATCH(J91,'Keyword &amp; Type ref'!$F:$F,0),MATCH(B91,'Keyword &amp; Type ref'!$1:$1,0))</f>
        <v>#N/A</v>
      </c>
      <c r="R91" s="70" t="e">
        <f>VLOOKUP(J91,'Keyword &amp; Type ref'!$F:$L,7,FALSE)</f>
        <v>#N/A</v>
      </c>
      <c r="S91" s="71" t="e">
        <f>CONCATENATE(E91,":",VLOOKUP(J91,'Keyword &amp; Type ref'!F:H, 3,FALSE),":",$X91)</f>
        <v>#N/A</v>
      </c>
      <c r="T91" s="72" t="e">
        <f t="shared" si="2"/>
        <v>#N/A</v>
      </c>
      <c r="U91" s="73"/>
      <c r="V91" s="74" t="e">
        <f t="shared" si="3"/>
        <v>#N/A</v>
      </c>
      <c r="W91" s="75"/>
      <c r="X91" s="68"/>
      <c r="Y91" s="68"/>
      <c r="Z91" s="76"/>
      <c r="AA91" s="77" t="e">
        <f>INDEX('MFR_List ref'!$A:$A,MATCH($AB91,'MFR_List ref'!$B:$B,0))</f>
        <v>#N/A</v>
      </c>
      <c r="AB91" s="62"/>
      <c r="AC91" s="78"/>
      <c r="AD91" s="79"/>
      <c r="AE91" s="80"/>
      <c r="AF91" s="60"/>
      <c r="AG91" s="73"/>
      <c r="AH91" s="73"/>
      <c r="AI91" s="73"/>
      <c r="AJ91" s="60"/>
      <c r="AK91" s="73"/>
      <c r="AL91" s="73"/>
      <c r="AM91" s="81"/>
      <c r="AN91" s="73"/>
      <c r="AO91" s="78"/>
      <c r="AP91" s="78"/>
      <c r="AQ91" s="78"/>
      <c r="AR91" s="78"/>
      <c r="AS91" s="73"/>
      <c r="AT91" s="73"/>
      <c r="AU91" s="73"/>
      <c r="AV91" s="78"/>
      <c r="AW91" s="73"/>
      <c r="AX91" s="73"/>
      <c r="AY91" s="82"/>
      <c r="AZ91" s="82"/>
      <c r="BA91" s="73"/>
      <c r="BB91" s="73"/>
      <c r="BC91" s="82"/>
      <c r="BD91" s="73"/>
      <c r="BE91" s="73"/>
      <c r="BF91" s="73"/>
      <c r="BG91" s="73"/>
      <c r="BH91" s="82"/>
      <c r="BI91" s="82"/>
      <c r="BJ91" s="82"/>
      <c r="BK91" s="82"/>
      <c r="BL91" s="82"/>
      <c r="BM91" s="82"/>
      <c r="BN91" s="82"/>
      <c r="BO91" s="73"/>
      <c r="BP91" s="68"/>
      <c r="BQ91" s="73"/>
      <c r="BR91" s="48"/>
    </row>
    <row r="92" spans="1:70" s="47" customFormat="1" ht="34.799999999999997" customHeight="1" x14ac:dyDescent="0.3">
      <c r="A92" s="60"/>
      <c r="B92" s="61" t="e">
        <f>VLOOKUP(E92,'Active-Bldg List ref'!$A:$E,4,FALSE)</f>
        <v>#N/A</v>
      </c>
      <c r="C92" s="61" t="e">
        <f>VLOOKUP(E92,'Active-Bldg List ref'!$A:$E,5,FALSE)</f>
        <v>#N/A</v>
      </c>
      <c r="D92" s="61" t="e">
        <f>VLOOKUP(E92,'Active-Bldg List ref'!$A:$B,2,FALSE)</f>
        <v>#N/A</v>
      </c>
      <c r="E92" s="61" t="e">
        <f>INDEX('Active-Bldg List ref'!$A:$A,MATCH(F92,'Active-Bldg List ref'!$C:$C,0))</f>
        <v>#N/A</v>
      </c>
      <c r="F92" s="62"/>
      <c r="G92" s="63"/>
      <c r="H92" s="64"/>
      <c r="I92" s="61" t="e">
        <f>INDEX('Keyword &amp; Type ref'!B:B,MATCH(K92,'Keyword &amp; Type ref'!D:D,0))</f>
        <v>#N/A</v>
      </c>
      <c r="J92" s="66" t="e">
        <f>INDEX('Keyword &amp; Type ref'!F:F,MATCH(L92,'Keyword &amp; Type ref'!H:H,0))</f>
        <v>#N/A</v>
      </c>
      <c r="K92" s="65"/>
      <c r="L92" s="65"/>
      <c r="M92" s="62"/>
      <c r="N92" s="67"/>
      <c r="O92" s="68"/>
      <c r="P92" s="68"/>
      <c r="Q92" s="69" t="e">
        <f>INDEX('Keyword &amp; Type ref'!$F:$V,MATCH(J92,'Keyword &amp; Type ref'!$F:$F,0),MATCH(B92,'Keyword &amp; Type ref'!$1:$1,0))</f>
        <v>#N/A</v>
      </c>
      <c r="R92" s="70" t="e">
        <f>VLOOKUP(J92,'Keyword &amp; Type ref'!$F:$L,7,FALSE)</f>
        <v>#N/A</v>
      </c>
      <c r="S92" s="71" t="e">
        <f>CONCATENATE(E92,":",VLOOKUP(J92,'Keyword &amp; Type ref'!F:H, 3,FALSE),":",$X92)</f>
        <v>#N/A</v>
      </c>
      <c r="T92" s="72" t="e">
        <f t="shared" si="2"/>
        <v>#N/A</v>
      </c>
      <c r="U92" s="73"/>
      <c r="V92" s="74" t="e">
        <f t="shared" si="3"/>
        <v>#N/A</v>
      </c>
      <c r="W92" s="75"/>
      <c r="X92" s="68"/>
      <c r="Y92" s="68"/>
      <c r="Z92" s="76"/>
      <c r="AA92" s="77" t="e">
        <f>INDEX('MFR_List ref'!$A:$A,MATCH($AB92,'MFR_List ref'!$B:$B,0))</f>
        <v>#N/A</v>
      </c>
      <c r="AB92" s="62"/>
      <c r="AC92" s="78"/>
      <c r="AD92" s="79"/>
      <c r="AE92" s="80"/>
      <c r="AF92" s="60"/>
      <c r="AG92" s="73"/>
      <c r="AH92" s="73"/>
      <c r="AI92" s="73"/>
      <c r="AJ92" s="60"/>
      <c r="AK92" s="73"/>
      <c r="AL92" s="73"/>
      <c r="AM92" s="81"/>
      <c r="AN92" s="73"/>
      <c r="AO92" s="78"/>
      <c r="AP92" s="78"/>
      <c r="AQ92" s="78"/>
      <c r="AR92" s="78"/>
      <c r="AS92" s="73"/>
      <c r="AT92" s="73"/>
      <c r="AU92" s="73"/>
      <c r="AV92" s="78"/>
      <c r="AW92" s="73"/>
      <c r="AX92" s="73"/>
      <c r="AY92" s="82"/>
      <c r="AZ92" s="82"/>
      <c r="BA92" s="73"/>
      <c r="BB92" s="73"/>
      <c r="BC92" s="82"/>
      <c r="BD92" s="73"/>
      <c r="BE92" s="73"/>
      <c r="BF92" s="73"/>
      <c r="BG92" s="73"/>
      <c r="BH92" s="82"/>
      <c r="BI92" s="82"/>
      <c r="BJ92" s="82"/>
      <c r="BK92" s="82"/>
      <c r="BL92" s="82"/>
      <c r="BM92" s="82"/>
      <c r="BN92" s="82"/>
      <c r="BO92" s="73"/>
      <c r="BP92" s="68"/>
      <c r="BQ92" s="73"/>
      <c r="BR92" s="48"/>
    </row>
    <row r="93" spans="1:70" s="47" customFormat="1" ht="34.799999999999997" customHeight="1" x14ac:dyDescent="0.3">
      <c r="A93" s="60"/>
      <c r="B93" s="61" t="e">
        <f>VLOOKUP(E93,'Active-Bldg List ref'!$A:$E,4,FALSE)</f>
        <v>#N/A</v>
      </c>
      <c r="C93" s="61" t="e">
        <f>VLOOKUP(E93,'Active-Bldg List ref'!$A:$E,5,FALSE)</f>
        <v>#N/A</v>
      </c>
      <c r="D93" s="61" t="e">
        <f>VLOOKUP(E93,'Active-Bldg List ref'!$A:$B,2,FALSE)</f>
        <v>#N/A</v>
      </c>
      <c r="E93" s="61" t="e">
        <f>INDEX('Active-Bldg List ref'!$A:$A,MATCH(F93,'Active-Bldg List ref'!$C:$C,0))</f>
        <v>#N/A</v>
      </c>
      <c r="F93" s="62"/>
      <c r="G93" s="63"/>
      <c r="H93" s="64"/>
      <c r="I93" s="61" t="e">
        <f>INDEX('Keyword &amp; Type ref'!B:B,MATCH(K93,'Keyword &amp; Type ref'!D:D,0))</f>
        <v>#N/A</v>
      </c>
      <c r="J93" s="66" t="e">
        <f>INDEX('Keyword &amp; Type ref'!F:F,MATCH(L93,'Keyword &amp; Type ref'!H:H,0))</f>
        <v>#N/A</v>
      </c>
      <c r="K93" s="65"/>
      <c r="L93" s="65"/>
      <c r="M93" s="62"/>
      <c r="N93" s="67"/>
      <c r="O93" s="68"/>
      <c r="P93" s="68"/>
      <c r="Q93" s="69" t="e">
        <f>INDEX('Keyword &amp; Type ref'!$F:$V,MATCH(J93,'Keyword &amp; Type ref'!$F:$F,0),MATCH(B93,'Keyword &amp; Type ref'!$1:$1,0))</f>
        <v>#N/A</v>
      </c>
      <c r="R93" s="70" t="e">
        <f>VLOOKUP(J93,'Keyword &amp; Type ref'!$F:$L,7,FALSE)</f>
        <v>#N/A</v>
      </c>
      <c r="S93" s="71" t="e">
        <f>CONCATENATE(E93,":",VLOOKUP(J93,'Keyword &amp; Type ref'!F:H, 3,FALSE),":",$X93)</f>
        <v>#N/A</v>
      </c>
      <c r="T93" s="72" t="e">
        <f t="shared" si="2"/>
        <v>#N/A</v>
      </c>
      <c r="U93" s="73"/>
      <c r="V93" s="74" t="e">
        <f t="shared" si="3"/>
        <v>#N/A</v>
      </c>
      <c r="W93" s="75"/>
      <c r="X93" s="68"/>
      <c r="Y93" s="68"/>
      <c r="Z93" s="76"/>
      <c r="AA93" s="77" t="e">
        <f>INDEX('MFR_List ref'!$A:$A,MATCH($AB93,'MFR_List ref'!$B:$B,0))</f>
        <v>#N/A</v>
      </c>
      <c r="AB93" s="62"/>
      <c r="AC93" s="78"/>
      <c r="AD93" s="79"/>
      <c r="AE93" s="80"/>
      <c r="AF93" s="60"/>
      <c r="AG93" s="73"/>
      <c r="AH93" s="73"/>
      <c r="AI93" s="73"/>
      <c r="AJ93" s="60"/>
      <c r="AK93" s="73"/>
      <c r="AL93" s="73"/>
      <c r="AM93" s="81"/>
      <c r="AN93" s="73"/>
      <c r="AO93" s="78"/>
      <c r="AP93" s="78"/>
      <c r="AQ93" s="78"/>
      <c r="AR93" s="78"/>
      <c r="AS93" s="73"/>
      <c r="AT93" s="73"/>
      <c r="AU93" s="73"/>
      <c r="AV93" s="78"/>
      <c r="AW93" s="73"/>
      <c r="AX93" s="73"/>
      <c r="AY93" s="82"/>
      <c r="AZ93" s="82"/>
      <c r="BA93" s="73"/>
      <c r="BB93" s="73"/>
      <c r="BC93" s="82"/>
      <c r="BD93" s="73"/>
      <c r="BE93" s="73"/>
      <c r="BF93" s="73"/>
      <c r="BG93" s="73"/>
      <c r="BH93" s="82"/>
      <c r="BI93" s="82"/>
      <c r="BJ93" s="82"/>
      <c r="BK93" s="82"/>
      <c r="BL93" s="82"/>
      <c r="BM93" s="82"/>
      <c r="BN93" s="82"/>
      <c r="BO93" s="73"/>
      <c r="BP93" s="68"/>
      <c r="BQ93" s="73"/>
      <c r="BR93" s="48"/>
    </row>
    <row r="94" spans="1:70" s="47" customFormat="1" ht="34.799999999999997" customHeight="1" x14ac:dyDescent="0.3">
      <c r="A94" s="60"/>
      <c r="B94" s="61" t="e">
        <f>VLOOKUP(E94,'Active-Bldg List ref'!$A:$E,4,FALSE)</f>
        <v>#N/A</v>
      </c>
      <c r="C94" s="61" t="e">
        <f>VLOOKUP(E94,'Active-Bldg List ref'!$A:$E,5,FALSE)</f>
        <v>#N/A</v>
      </c>
      <c r="D94" s="61" t="e">
        <f>VLOOKUP(E94,'Active-Bldg List ref'!$A:$B,2,FALSE)</f>
        <v>#N/A</v>
      </c>
      <c r="E94" s="61" t="e">
        <f>INDEX('Active-Bldg List ref'!$A:$A,MATCH(F94,'Active-Bldg List ref'!$C:$C,0))</f>
        <v>#N/A</v>
      </c>
      <c r="F94" s="62"/>
      <c r="G94" s="63"/>
      <c r="H94" s="64"/>
      <c r="I94" s="61" t="e">
        <f>INDEX('Keyword &amp; Type ref'!B:B,MATCH(K94,'Keyword &amp; Type ref'!D:D,0))</f>
        <v>#N/A</v>
      </c>
      <c r="J94" s="66" t="e">
        <f>INDEX('Keyword &amp; Type ref'!F:F,MATCH(L94,'Keyword &amp; Type ref'!H:H,0))</f>
        <v>#N/A</v>
      </c>
      <c r="K94" s="65"/>
      <c r="L94" s="65"/>
      <c r="M94" s="62"/>
      <c r="N94" s="67"/>
      <c r="O94" s="68"/>
      <c r="P94" s="68"/>
      <c r="Q94" s="69" t="e">
        <f>INDEX('Keyword &amp; Type ref'!$F:$V,MATCH(J94,'Keyword &amp; Type ref'!$F:$F,0),MATCH(B94,'Keyword &amp; Type ref'!$1:$1,0))</f>
        <v>#N/A</v>
      </c>
      <c r="R94" s="70" t="e">
        <f>VLOOKUP(J94,'Keyword &amp; Type ref'!$F:$L,7,FALSE)</f>
        <v>#N/A</v>
      </c>
      <c r="S94" s="71" t="e">
        <f>CONCATENATE(E94,":",VLOOKUP(J94,'Keyword &amp; Type ref'!F:H, 3,FALSE),":",$X94)</f>
        <v>#N/A</v>
      </c>
      <c r="T94" s="72" t="e">
        <f t="shared" si="2"/>
        <v>#N/A</v>
      </c>
      <c r="U94" s="73"/>
      <c r="V94" s="74" t="e">
        <f t="shared" si="3"/>
        <v>#N/A</v>
      </c>
      <c r="W94" s="75"/>
      <c r="X94" s="68"/>
      <c r="Y94" s="68"/>
      <c r="Z94" s="76"/>
      <c r="AA94" s="77" t="e">
        <f>INDEX('MFR_List ref'!$A:$A,MATCH($AB94,'MFR_List ref'!$B:$B,0))</f>
        <v>#N/A</v>
      </c>
      <c r="AB94" s="62"/>
      <c r="AC94" s="78"/>
      <c r="AD94" s="79"/>
      <c r="AE94" s="80"/>
      <c r="AF94" s="60"/>
      <c r="AG94" s="73"/>
      <c r="AH94" s="73"/>
      <c r="AI94" s="73"/>
      <c r="AJ94" s="60"/>
      <c r="AK94" s="73"/>
      <c r="AL94" s="73"/>
      <c r="AM94" s="81"/>
      <c r="AN94" s="73"/>
      <c r="AO94" s="78"/>
      <c r="AP94" s="78"/>
      <c r="AQ94" s="78"/>
      <c r="AR94" s="78"/>
      <c r="AS94" s="73"/>
      <c r="AT94" s="73"/>
      <c r="AU94" s="73"/>
      <c r="AV94" s="78"/>
      <c r="AW94" s="73"/>
      <c r="AX94" s="73"/>
      <c r="AY94" s="82"/>
      <c r="AZ94" s="82"/>
      <c r="BA94" s="73"/>
      <c r="BB94" s="73"/>
      <c r="BC94" s="82"/>
      <c r="BD94" s="73"/>
      <c r="BE94" s="73"/>
      <c r="BF94" s="73"/>
      <c r="BG94" s="73"/>
      <c r="BH94" s="82"/>
      <c r="BI94" s="82"/>
      <c r="BJ94" s="82"/>
      <c r="BK94" s="82"/>
      <c r="BL94" s="82"/>
      <c r="BM94" s="82"/>
      <c r="BN94" s="82"/>
      <c r="BO94" s="73"/>
      <c r="BP94" s="68"/>
      <c r="BQ94" s="73"/>
      <c r="BR94" s="48"/>
    </row>
    <row r="95" spans="1:70" s="47" customFormat="1" ht="34.799999999999997" customHeight="1" x14ac:dyDescent="0.3">
      <c r="A95" s="60"/>
      <c r="B95" s="61" t="e">
        <f>VLOOKUP(E95,'Active-Bldg List ref'!$A:$E,4,FALSE)</f>
        <v>#N/A</v>
      </c>
      <c r="C95" s="61" t="e">
        <f>VLOOKUP(E95,'Active-Bldg List ref'!$A:$E,5,FALSE)</f>
        <v>#N/A</v>
      </c>
      <c r="D95" s="61" t="e">
        <f>VLOOKUP(E95,'Active-Bldg List ref'!$A:$B,2,FALSE)</f>
        <v>#N/A</v>
      </c>
      <c r="E95" s="61" t="e">
        <f>INDEX('Active-Bldg List ref'!$A:$A,MATCH(F95,'Active-Bldg List ref'!$C:$C,0))</f>
        <v>#N/A</v>
      </c>
      <c r="F95" s="62"/>
      <c r="G95" s="63"/>
      <c r="H95" s="64"/>
      <c r="I95" s="61" t="e">
        <f>INDEX('Keyword &amp; Type ref'!B:B,MATCH(K95,'Keyword &amp; Type ref'!D:D,0))</f>
        <v>#N/A</v>
      </c>
      <c r="J95" s="66" t="e">
        <f>INDEX('Keyword &amp; Type ref'!F:F,MATCH(L95,'Keyword &amp; Type ref'!H:H,0))</f>
        <v>#N/A</v>
      </c>
      <c r="K95" s="65"/>
      <c r="L95" s="65"/>
      <c r="M95" s="62"/>
      <c r="N95" s="67"/>
      <c r="O95" s="68"/>
      <c r="P95" s="68"/>
      <c r="Q95" s="69" t="e">
        <f>INDEX('Keyword &amp; Type ref'!$F:$V,MATCH(J95,'Keyword &amp; Type ref'!$F:$F,0),MATCH(B95,'Keyword &amp; Type ref'!$1:$1,0))</f>
        <v>#N/A</v>
      </c>
      <c r="R95" s="70" t="e">
        <f>VLOOKUP(J95,'Keyword &amp; Type ref'!$F:$L,7,FALSE)</f>
        <v>#N/A</v>
      </c>
      <c r="S95" s="71" t="e">
        <f>CONCATENATE(E95,":",VLOOKUP(J95,'Keyword &amp; Type ref'!F:H, 3,FALSE),":",$X95)</f>
        <v>#N/A</v>
      </c>
      <c r="T95" s="72" t="e">
        <f t="shared" si="2"/>
        <v>#N/A</v>
      </c>
      <c r="U95" s="73"/>
      <c r="V95" s="74" t="e">
        <f t="shared" si="3"/>
        <v>#N/A</v>
      </c>
      <c r="W95" s="75"/>
      <c r="X95" s="68"/>
      <c r="Y95" s="68"/>
      <c r="Z95" s="76"/>
      <c r="AA95" s="77" t="e">
        <f>INDEX('MFR_List ref'!$A:$A,MATCH($AB95,'MFR_List ref'!$B:$B,0))</f>
        <v>#N/A</v>
      </c>
      <c r="AB95" s="62"/>
      <c r="AC95" s="78"/>
      <c r="AD95" s="79"/>
      <c r="AE95" s="80"/>
      <c r="AF95" s="60"/>
      <c r="AG95" s="73"/>
      <c r="AH95" s="73"/>
      <c r="AI95" s="73"/>
      <c r="AJ95" s="60"/>
      <c r="AK95" s="73"/>
      <c r="AL95" s="73"/>
      <c r="AM95" s="81"/>
      <c r="AN95" s="73"/>
      <c r="AO95" s="78"/>
      <c r="AP95" s="78"/>
      <c r="AQ95" s="78"/>
      <c r="AR95" s="78"/>
      <c r="AS95" s="73"/>
      <c r="AT95" s="73"/>
      <c r="AU95" s="73"/>
      <c r="AV95" s="78"/>
      <c r="AW95" s="73"/>
      <c r="AX95" s="73"/>
      <c r="AY95" s="82"/>
      <c r="AZ95" s="82"/>
      <c r="BA95" s="73"/>
      <c r="BB95" s="73"/>
      <c r="BC95" s="82"/>
      <c r="BD95" s="73"/>
      <c r="BE95" s="73"/>
      <c r="BF95" s="73"/>
      <c r="BG95" s="73"/>
      <c r="BH95" s="82"/>
      <c r="BI95" s="82"/>
      <c r="BJ95" s="82"/>
      <c r="BK95" s="82"/>
      <c r="BL95" s="82"/>
      <c r="BM95" s="82"/>
      <c r="BN95" s="82"/>
      <c r="BO95" s="73"/>
      <c r="BP95" s="68"/>
      <c r="BQ95" s="73"/>
      <c r="BR95" s="48"/>
    </row>
    <row r="96" spans="1:70" s="47" customFormat="1" ht="34.799999999999997" customHeight="1" x14ac:dyDescent="0.3">
      <c r="A96" s="60"/>
      <c r="B96" s="61" t="e">
        <f>VLOOKUP(E96,'Active-Bldg List ref'!$A:$E,4,FALSE)</f>
        <v>#N/A</v>
      </c>
      <c r="C96" s="61" t="e">
        <f>VLOOKUP(E96,'Active-Bldg List ref'!$A:$E,5,FALSE)</f>
        <v>#N/A</v>
      </c>
      <c r="D96" s="61" t="e">
        <f>VLOOKUP(E96,'Active-Bldg List ref'!$A:$B,2,FALSE)</f>
        <v>#N/A</v>
      </c>
      <c r="E96" s="61" t="e">
        <f>INDEX('Active-Bldg List ref'!$A:$A,MATCH(F96,'Active-Bldg List ref'!$C:$C,0))</f>
        <v>#N/A</v>
      </c>
      <c r="F96" s="62"/>
      <c r="G96" s="63"/>
      <c r="H96" s="64"/>
      <c r="I96" s="61" t="e">
        <f>INDEX('Keyword &amp; Type ref'!B:B,MATCH(K96,'Keyword &amp; Type ref'!D:D,0))</f>
        <v>#N/A</v>
      </c>
      <c r="J96" s="66" t="e">
        <f>INDEX('Keyword &amp; Type ref'!F:F,MATCH(L96,'Keyword &amp; Type ref'!H:H,0))</f>
        <v>#N/A</v>
      </c>
      <c r="K96" s="65"/>
      <c r="L96" s="65"/>
      <c r="M96" s="62"/>
      <c r="N96" s="67"/>
      <c r="O96" s="68"/>
      <c r="P96" s="68"/>
      <c r="Q96" s="69" t="e">
        <f>INDEX('Keyword &amp; Type ref'!$F:$V,MATCH(J96,'Keyword &amp; Type ref'!$F:$F,0),MATCH(B96,'Keyword &amp; Type ref'!$1:$1,0))</f>
        <v>#N/A</v>
      </c>
      <c r="R96" s="70" t="e">
        <f>VLOOKUP(J96,'Keyword &amp; Type ref'!$F:$L,7,FALSE)</f>
        <v>#N/A</v>
      </c>
      <c r="S96" s="71" t="e">
        <f>CONCATENATE(E96,":",VLOOKUP(J96,'Keyword &amp; Type ref'!F:H, 3,FALSE),":",$X96)</f>
        <v>#N/A</v>
      </c>
      <c r="T96" s="72" t="e">
        <f t="shared" si="2"/>
        <v>#N/A</v>
      </c>
      <c r="U96" s="73"/>
      <c r="V96" s="74" t="e">
        <f t="shared" si="3"/>
        <v>#N/A</v>
      </c>
      <c r="W96" s="75"/>
      <c r="X96" s="68"/>
      <c r="Y96" s="68"/>
      <c r="Z96" s="76"/>
      <c r="AA96" s="77" t="e">
        <f>INDEX('MFR_List ref'!$A:$A,MATCH($AB96,'MFR_List ref'!$B:$B,0))</f>
        <v>#N/A</v>
      </c>
      <c r="AB96" s="62"/>
      <c r="AC96" s="78"/>
      <c r="AD96" s="79"/>
      <c r="AE96" s="80"/>
      <c r="AF96" s="60"/>
      <c r="AG96" s="73"/>
      <c r="AH96" s="73"/>
      <c r="AI96" s="73"/>
      <c r="AJ96" s="60"/>
      <c r="AK96" s="73"/>
      <c r="AL96" s="73"/>
      <c r="AM96" s="81"/>
      <c r="AN96" s="73"/>
      <c r="AO96" s="78"/>
      <c r="AP96" s="78"/>
      <c r="AQ96" s="78"/>
      <c r="AR96" s="78"/>
      <c r="AS96" s="73"/>
      <c r="AT96" s="73"/>
      <c r="AU96" s="73"/>
      <c r="AV96" s="78"/>
      <c r="AW96" s="73"/>
      <c r="AX96" s="73"/>
      <c r="AY96" s="82"/>
      <c r="AZ96" s="82"/>
      <c r="BA96" s="73"/>
      <c r="BB96" s="73"/>
      <c r="BC96" s="82"/>
      <c r="BD96" s="73"/>
      <c r="BE96" s="73"/>
      <c r="BF96" s="73"/>
      <c r="BG96" s="73"/>
      <c r="BH96" s="82"/>
      <c r="BI96" s="82"/>
      <c r="BJ96" s="82"/>
      <c r="BK96" s="82"/>
      <c r="BL96" s="82"/>
      <c r="BM96" s="82"/>
      <c r="BN96" s="82"/>
      <c r="BO96" s="73"/>
      <c r="BP96" s="68"/>
      <c r="BQ96" s="73"/>
      <c r="BR96" s="48"/>
    </row>
    <row r="97" spans="1:70" s="47" customFormat="1" ht="34.799999999999997" customHeight="1" x14ac:dyDescent="0.3">
      <c r="A97" s="60"/>
      <c r="B97" s="61" t="e">
        <f>VLOOKUP(E97,'Active-Bldg List ref'!$A:$E,4,FALSE)</f>
        <v>#N/A</v>
      </c>
      <c r="C97" s="61" t="e">
        <f>VLOOKUP(E97,'Active-Bldg List ref'!$A:$E,5,FALSE)</f>
        <v>#N/A</v>
      </c>
      <c r="D97" s="61" t="e">
        <f>VLOOKUP(E97,'Active-Bldg List ref'!$A:$B,2,FALSE)</f>
        <v>#N/A</v>
      </c>
      <c r="E97" s="61" t="e">
        <f>INDEX('Active-Bldg List ref'!$A:$A,MATCH(F97,'Active-Bldg List ref'!$C:$C,0))</f>
        <v>#N/A</v>
      </c>
      <c r="F97" s="62"/>
      <c r="G97" s="63"/>
      <c r="H97" s="64"/>
      <c r="I97" s="61" t="e">
        <f>INDEX('Keyword &amp; Type ref'!B:B,MATCH(K97,'Keyword &amp; Type ref'!D:D,0))</f>
        <v>#N/A</v>
      </c>
      <c r="J97" s="66" t="e">
        <f>INDEX('Keyword &amp; Type ref'!F:F,MATCH(L97,'Keyword &amp; Type ref'!H:H,0))</f>
        <v>#N/A</v>
      </c>
      <c r="K97" s="65"/>
      <c r="L97" s="65"/>
      <c r="M97" s="62"/>
      <c r="N97" s="67"/>
      <c r="O97" s="68"/>
      <c r="P97" s="68"/>
      <c r="Q97" s="69" t="e">
        <f>INDEX('Keyword &amp; Type ref'!$F:$V,MATCH(J97,'Keyword &amp; Type ref'!$F:$F,0),MATCH(B97,'Keyword &amp; Type ref'!$1:$1,0))</f>
        <v>#N/A</v>
      </c>
      <c r="R97" s="70" t="e">
        <f>VLOOKUP(J97,'Keyword &amp; Type ref'!$F:$L,7,FALSE)</f>
        <v>#N/A</v>
      </c>
      <c r="S97" s="71" t="e">
        <f>CONCATENATE(E97,":",VLOOKUP(J97,'Keyword &amp; Type ref'!F:H, 3,FALSE),":",$X97)</f>
        <v>#N/A</v>
      </c>
      <c r="T97" s="72" t="e">
        <f t="shared" si="2"/>
        <v>#N/A</v>
      </c>
      <c r="U97" s="73"/>
      <c r="V97" s="74" t="e">
        <f t="shared" si="3"/>
        <v>#N/A</v>
      </c>
      <c r="W97" s="75"/>
      <c r="X97" s="68"/>
      <c r="Y97" s="68"/>
      <c r="Z97" s="76"/>
      <c r="AA97" s="77" t="e">
        <f>INDEX('MFR_List ref'!$A:$A,MATCH($AB97,'MFR_List ref'!$B:$B,0))</f>
        <v>#N/A</v>
      </c>
      <c r="AB97" s="62"/>
      <c r="AC97" s="78"/>
      <c r="AD97" s="79"/>
      <c r="AE97" s="80"/>
      <c r="AF97" s="60"/>
      <c r="AG97" s="73"/>
      <c r="AH97" s="73"/>
      <c r="AI97" s="73"/>
      <c r="AJ97" s="60"/>
      <c r="AK97" s="73"/>
      <c r="AL97" s="73"/>
      <c r="AM97" s="81"/>
      <c r="AN97" s="73"/>
      <c r="AO97" s="78"/>
      <c r="AP97" s="78"/>
      <c r="AQ97" s="78"/>
      <c r="AR97" s="78"/>
      <c r="AS97" s="73"/>
      <c r="AT97" s="73"/>
      <c r="AU97" s="73"/>
      <c r="AV97" s="78"/>
      <c r="AW97" s="73"/>
      <c r="AX97" s="73"/>
      <c r="AY97" s="82"/>
      <c r="AZ97" s="82"/>
      <c r="BA97" s="73"/>
      <c r="BB97" s="73"/>
      <c r="BC97" s="82"/>
      <c r="BD97" s="73"/>
      <c r="BE97" s="73"/>
      <c r="BF97" s="73"/>
      <c r="BG97" s="73"/>
      <c r="BH97" s="82"/>
      <c r="BI97" s="82"/>
      <c r="BJ97" s="82"/>
      <c r="BK97" s="82"/>
      <c r="BL97" s="82"/>
      <c r="BM97" s="82"/>
      <c r="BN97" s="82"/>
      <c r="BO97" s="73"/>
      <c r="BP97" s="68"/>
      <c r="BQ97" s="73"/>
      <c r="BR97" s="48"/>
    </row>
    <row r="98" spans="1:70" s="47" customFormat="1" ht="34.799999999999997" customHeight="1" x14ac:dyDescent="0.3">
      <c r="A98" s="60"/>
      <c r="B98" s="61" t="e">
        <f>VLOOKUP(E98,'Active-Bldg List ref'!$A:$E,4,FALSE)</f>
        <v>#N/A</v>
      </c>
      <c r="C98" s="61" t="e">
        <f>VLOOKUP(E98,'Active-Bldg List ref'!$A:$E,5,FALSE)</f>
        <v>#N/A</v>
      </c>
      <c r="D98" s="61" t="e">
        <f>VLOOKUP(E98,'Active-Bldg List ref'!$A:$B,2,FALSE)</f>
        <v>#N/A</v>
      </c>
      <c r="E98" s="61" t="e">
        <f>INDEX('Active-Bldg List ref'!$A:$A,MATCH(F98,'Active-Bldg List ref'!$C:$C,0))</f>
        <v>#N/A</v>
      </c>
      <c r="F98" s="62"/>
      <c r="G98" s="63"/>
      <c r="H98" s="64"/>
      <c r="I98" s="61" t="e">
        <f>INDEX('Keyword &amp; Type ref'!B:B,MATCH(K98,'Keyword &amp; Type ref'!D:D,0))</f>
        <v>#N/A</v>
      </c>
      <c r="J98" s="66" t="e">
        <f>INDEX('Keyword &amp; Type ref'!F:F,MATCH(L98,'Keyword &amp; Type ref'!H:H,0))</f>
        <v>#N/A</v>
      </c>
      <c r="K98" s="65"/>
      <c r="L98" s="65"/>
      <c r="M98" s="62"/>
      <c r="N98" s="67"/>
      <c r="O98" s="68"/>
      <c r="P98" s="68"/>
      <c r="Q98" s="69" t="e">
        <f>INDEX('Keyword &amp; Type ref'!$F:$V,MATCH(J98,'Keyword &amp; Type ref'!$F:$F,0),MATCH(B98,'Keyword &amp; Type ref'!$1:$1,0))</f>
        <v>#N/A</v>
      </c>
      <c r="R98" s="70" t="e">
        <f>VLOOKUP(J98,'Keyword &amp; Type ref'!$F:$L,7,FALSE)</f>
        <v>#N/A</v>
      </c>
      <c r="S98" s="71" t="e">
        <f>CONCATENATE(E98,":",VLOOKUP(J98,'Keyword &amp; Type ref'!F:H, 3,FALSE),":",$X98)</f>
        <v>#N/A</v>
      </c>
      <c r="T98" s="72" t="e">
        <f t="shared" si="2"/>
        <v>#N/A</v>
      </c>
      <c r="U98" s="73"/>
      <c r="V98" s="74" t="e">
        <f t="shared" si="3"/>
        <v>#N/A</v>
      </c>
      <c r="W98" s="75"/>
      <c r="X98" s="68"/>
      <c r="Y98" s="68"/>
      <c r="Z98" s="76"/>
      <c r="AA98" s="77" t="e">
        <f>INDEX('MFR_List ref'!$A:$A,MATCH($AB98,'MFR_List ref'!$B:$B,0))</f>
        <v>#N/A</v>
      </c>
      <c r="AB98" s="62"/>
      <c r="AC98" s="78"/>
      <c r="AD98" s="79"/>
      <c r="AE98" s="80"/>
      <c r="AF98" s="60"/>
      <c r="AG98" s="73"/>
      <c r="AH98" s="73"/>
      <c r="AI98" s="73"/>
      <c r="AJ98" s="60"/>
      <c r="AK98" s="73"/>
      <c r="AL98" s="73"/>
      <c r="AM98" s="81"/>
      <c r="AN98" s="73"/>
      <c r="AO98" s="78"/>
      <c r="AP98" s="78"/>
      <c r="AQ98" s="78"/>
      <c r="AR98" s="78"/>
      <c r="AS98" s="73"/>
      <c r="AT98" s="73"/>
      <c r="AU98" s="73"/>
      <c r="AV98" s="78"/>
      <c r="AW98" s="73"/>
      <c r="AX98" s="73"/>
      <c r="AY98" s="82"/>
      <c r="AZ98" s="82"/>
      <c r="BA98" s="73"/>
      <c r="BB98" s="73"/>
      <c r="BC98" s="82"/>
      <c r="BD98" s="73"/>
      <c r="BE98" s="73"/>
      <c r="BF98" s="73"/>
      <c r="BG98" s="73"/>
      <c r="BH98" s="82"/>
      <c r="BI98" s="82"/>
      <c r="BJ98" s="82"/>
      <c r="BK98" s="82"/>
      <c r="BL98" s="82"/>
      <c r="BM98" s="82"/>
      <c r="BN98" s="82"/>
      <c r="BO98" s="73"/>
      <c r="BP98" s="68"/>
      <c r="BQ98" s="73"/>
      <c r="BR98" s="48"/>
    </row>
    <row r="99" spans="1:70" s="47" customFormat="1" ht="34.799999999999997" customHeight="1" x14ac:dyDescent="0.3">
      <c r="A99" s="60"/>
      <c r="B99" s="61" t="e">
        <f>VLOOKUP(E99,'Active-Bldg List ref'!$A:$E,4,FALSE)</f>
        <v>#N/A</v>
      </c>
      <c r="C99" s="61" t="e">
        <f>VLOOKUP(E99,'Active-Bldg List ref'!$A:$E,5,FALSE)</f>
        <v>#N/A</v>
      </c>
      <c r="D99" s="61" t="e">
        <f>VLOOKUP(E99,'Active-Bldg List ref'!$A:$B,2,FALSE)</f>
        <v>#N/A</v>
      </c>
      <c r="E99" s="61" t="e">
        <f>INDEX('Active-Bldg List ref'!$A:$A,MATCH(F99,'Active-Bldg List ref'!$C:$C,0))</f>
        <v>#N/A</v>
      </c>
      <c r="F99" s="62"/>
      <c r="G99" s="63"/>
      <c r="H99" s="64"/>
      <c r="I99" s="61" t="e">
        <f>INDEX('Keyword &amp; Type ref'!B:B,MATCH(K99,'Keyword &amp; Type ref'!D:D,0))</f>
        <v>#N/A</v>
      </c>
      <c r="J99" s="66" t="e">
        <f>INDEX('Keyword &amp; Type ref'!F:F,MATCH(L99,'Keyword &amp; Type ref'!H:H,0))</f>
        <v>#N/A</v>
      </c>
      <c r="K99" s="65"/>
      <c r="L99" s="65"/>
      <c r="M99" s="62"/>
      <c r="N99" s="67"/>
      <c r="O99" s="68"/>
      <c r="P99" s="68"/>
      <c r="Q99" s="69" t="e">
        <f>INDEX('Keyword &amp; Type ref'!$F:$V,MATCH(J99,'Keyword &amp; Type ref'!$F:$F,0),MATCH(B99,'Keyword &amp; Type ref'!$1:$1,0))</f>
        <v>#N/A</v>
      </c>
      <c r="R99" s="70" t="e">
        <f>VLOOKUP(J99,'Keyword &amp; Type ref'!$F:$L,7,FALSE)</f>
        <v>#N/A</v>
      </c>
      <c r="S99" s="71" t="e">
        <f>CONCATENATE(E99,":",VLOOKUP(J99,'Keyword &amp; Type ref'!F:H, 3,FALSE),":",$X99)</f>
        <v>#N/A</v>
      </c>
      <c r="T99" s="72" t="e">
        <f t="shared" si="2"/>
        <v>#N/A</v>
      </c>
      <c r="U99" s="73"/>
      <c r="V99" s="74" t="e">
        <f t="shared" si="3"/>
        <v>#N/A</v>
      </c>
      <c r="W99" s="75"/>
      <c r="X99" s="68"/>
      <c r="Y99" s="68"/>
      <c r="Z99" s="76"/>
      <c r="AA99" s="77" t="e">
        <f>INDEX('MFR_List ref'!$A:$A,MATCH($AB99,'MFR_List ref'!$B:$B,0))</f>
        <v>#N/A</v>
      </c>
      <c r="AB99" s="62"/>
      <c r="AC99" s="78"/>
      <c r="AD99" s="79"/>
      <c r="AE99" s="80"/>
      <c r="AF99" s="60"/>
      <c r="AG99" s="73"/>
      <c r="AH99" s="73"/>
      <c r="AI99" s="73"/>
      <c r="AJ99" s="60"/>
      <c r="AK99" s="73"/>
      <c r="AL99" s="73"/>
      <c r="AM99" s="81"/>
      <c r="AN99" s="73"/>
      <c r="AO99" s="78"/>
      <c r="AP99" s="78"/>
      <c r="AQ99" s="78"/>
      <c r="AR99" s="78"/>
      <c r="AS99" s="73"/>
      <c r="AT99" s="73"/>
      <c r="AU99" s="73"/>
      <c r="AV99" s="78"/>
      <c r="AW99" s="73"/>
      <c r="AX99" s="73"/>
      <c r="AY99" s="82"/>
      <c r="AZ99" s="82"/>
      <c r="BA99" s="73"/>
      <c r="BB99" s="73"/>
      <c r="BC99" s="82"/>
      <c r="BD99" s="73"/>
      <c r="BE99" s="73"/>
      <c r="BF99" s="73"/>
      <c r="BG99" s="73"/>
      <c r="BH99" s="82"/>
      <c r="BI99" s="82"/>
      <c r="BJ99" s="82"/>
      <c r="BK99" s="82"/>
      <c r="BL99" s="82"/>
      <c r="BM99" s="82"/>
      <c r="BN99" s="82"/>
      <c r="BO99" s="73"/>
      <c r="BP99" s="68"/>
      <c r="BQ99" s="73"/>
      <c r="BR99" s="48"/>
    </row>
    <row r="100" spans="1:70" s="47" customFormat="1" ht="34.799999999999997" customHeight="1" x14ac:dyDescent="0.3">
      <c r="A100" s="60"/>
      <c r="B100" s="61" t="e">
        <f>VLOOKUP(E100,'Active-Bldg List ref'!$A:$E,4,FALSE)</f>
        <v>#N/A</v>
      </c>
      <c r="C100" s="61" t="e">
        <f>VLOOKUP(E100,'Active-Bldg List ref'!$A:$E,5,FALSE)</f>
        <v>#N/A</v>
      </c>
      <c r="D100" s="61" t="e">
        <f>VLOOKUP(E100,'Active-Bldg List ref'!$A:$B,2,FALSE)</f>
        <v>#N/A</v>
      </c>
      <c r="E100" s="61" t="e">
        <f>INDEX('Active-Bldg List ref'!$A:$A,MATCH(F100,'Active-Bldg List ref'!$C:$C,0))</f>
        <v>#N/A</v>
      </c>
      <c r="F100" s="62"/>
      <c r="G100" s="63"/>
      <c r="H100" s="64"/>
      <c r="I100" s="61" t="e">
        <f>INDEX('Keyword &amp; Type ref'!B:B,MATCH(K100,'Keyword &amp; Type ref'!D:D,0))</f>
        <v>#N/A</v>
      </c>
      <c r="J100" s="66" t="e">
        <f>INDEX('Keyword &amp; Type ref'!F:F,MATCH(L100,'Keyword &amp; Type ref'!H:H,0))</f>
        <v>#N/A</v>
      </c>
      <c r="K100" s="65"/>
      <c r="L100" s="65"/>
      <c r="M100" s="62"/>
      <c r="N100" s="67"/>
      <c r="O100" s="68"/>
      <c r="P100" s="68"/>
      <c r="Q100" s="69" t="e">
        <f>INDEX('Keyword &amp; Type ref'!$F:$V,MATCH(J100,'Keyword &amp; Type ref'!$F:$F,0),MATCH(B100,'Keyword &amp; Type ref'!$1:$1,0))</f>
        <v>#N/A</v>
      </c>
      <c r="R100" s="70" t="e">
        <f>VLOOKUP(J100,'Keyword &amp; Type ref'!$F:$L,7,FALSE)</f>
        <v>#N/A</v>
      </c>
      <c r="S100" s="71" t="e">
        <f>CONCATENATE(E100,":",VLOOKUP(J100,'Keyword &amp; Type ref'!F:H, 3,FALSE),":",$X100)</f>
        <v>#N/A</v>
      </c>
      <c r="T100" s="72" t="e">
        <f t="shared" si="2"/>
        <v>#N/A</v>
      </c>
      <c r="U100" s="73"/>
      <c r="V100" s="74" t="e">
        <f t="shared" si="3"/>
        <v>#N/A</v>
      </c>
      <c r="W100" s="75"/>
      <c r="X100" s="68"/>
      <c r="Y100" s="68"/>
      <c r="Z100" s="76"/>
      <c r="AA100" s="77" t="e">
        <f>INDEX('MFR_List ref'!$A:$A,MATCH($AB100,'MFR_List ref'!$B:$B,0))</f>
        <v>#N/A</v>
      </c>
      <c r="AB100" s="62"/>
      <c r="AC100" s="78"/>
      <c r="AD100" s="79"/>
      <c r="AE100" s="80"/>
      <c r="AF100" s="60"/>
      <c r="AG100" s="73"/>
      <c r="AH100" s="73"/>
      <c r="AI100" s="73"/>
      <c r="AJ100" s="60"/>
      <c r="AK100" s="73"/>
      <c r="AL100" s="73"/>
      <c r="AM100" s="81"/>
      <c r="AN100" s="73"/>
      <c r="AO100" s="78"/>
      <c r="AP100" s="78"/>
      <c r="AQ100" s="78"/>
      <c r="AR100" s="78"/>
      <c r="AS100" s="73"/>
      <c r="AT100" s="73"/>
      <c r="AU100" s="73"/>
      <c r="AV100" s="78"/>
      <c r="AW100" s="73"/>
      <c r="AX100" s="73"/>
      <c r="AY100" s="82"/>
      <c r="AZ100" s="82"/>
      <c r="BA100" s="73"/>
      <c r="BB100" s="73"/>
      <c r="BC100" s="82"/>
      <c r="BD100" s="73"/>
      <c r="BE100" s="73"/>
      <c r="BF100" s="73"/>
      <c r="BG100" s="73"/>
      <c r="BH100" s="82"/>
      <c r="BI100" s="82"/>
      <c r="BJ100" s="82"/>
      <c r="BK100" s="82"/>
      <c r="BL100" s="82"/>
      <c r="BM100" s="82"/>
      <c r="BN100" s="82"/>
      <c r="BO100" s="73"/>
      <c r="BP100" s="68"/>
      <c r="BQ100" s="73"/>
      <c r="BR100" s="48"/>
    </row>
    <row r="101" spans="1:70" s="47" customFormat="1" ht="34.799999999999997" customHeight="1" x14ac:dyDescent="0.3">
      <c r="A101" s="60"/>
      <c r="B101" s="61" t="e">
        <f>VLOOKUP(E101,'Active-Bldg List ref'!$A:$E,4,FALSE)</f>
        <v>#N/A</v>
      </c>
      <c r="C101" s="61" t="e">
        <f>VLOOKUP(E101,'Active-Bldg List ref'!$A:$E,5,FALSE)</f>
        <v>#N/A</v>
      </c>
      <c r="D101" s="61" t="e">
        <f>VLOOKUP(E101,'Active-Bldg List ref'!$A:$B,2,FALSE)</f>
        <v>#N/A</v>
      </c>
      <c r="E101" s="61" t="e">
        <f>INDEX('Active-Bldg List ref'!$A:$A,MATCH(F101,'Active-Bldg List ref'!$C:$C,0))</f>
        <v>#N/A</v>
      </c>
      <c r="F101" s="62"/>
      <c r="G101" s="63"/>
      <c r="H101" s="64"/>
      <c r="I101" s="61" t="e">
        <f>INDEX('Keyword &amp; Type ref'!B:B,MATCH(K101,'Keyword &amp; Type ref'!D:D,0))</f>
        <v>#N/A</v>
      </c>
      <c r="J101" s="66" t="e">
        <f>INDEX('Keyword &amp; Type ref'!F:F,MATCH(L101,'Keyword &amp; Type ref'!H:H,0))</f>
        <v>#N/A</v>
      </c>
      <c r="K101" s="65"/>
      <c r="L101" s="65"/>
      <c r="M101" s="62"/>
      <c r="N101" s="67"/>
      <c r="O101" s="68"/>
      <c r="P101" s="68"/>
      <c r="Q101" s="69" t="e">
        <f>INDEX('Keyword &amp; Type ref'!$F:$V,MATCH(J101,'Keyword &amp; Type ref'!$F:$F,0),MATCH(B101,'Keyword &amp; Type ref'!$1:$1,0))</f>
        <v>#N/A</v>
      </c>
      <c r="R101" s="70" t="e">
        <f>VLOOKUP(J101,'Keyword &amp; Type ref'!$F:$L,7,FALSE)</f>
        <v>#N/A</v>
      </c>
      <c r="S101" s="71" t="e">
        <f>CONCATENATE(E101,":",VLOOKUP(J101,'Keyword &amp; Type ref'!F:H, 3,FALSE),":",$X101)</f>
        <v>#N/A</v>
      </c>
      <c r="T101" s="72" t="e">
        <f t="shared" si="2"/>
        <v>#N/A</v>
      </c>
      <c r="U101" s="73"/>
      <c r="V101" s="74" t="e">
        <f t="shared" si="3"/>
        <v>#N/A</v>
      </c>
      <c r="W101" s="75"/>
      <c r="X101" s="68"/>
      <c r="Y101" s="68"/>
      <c r="Z101" s="76"/>
      <c r="AA101" s="77" t="e">
        <f>INDEX('MFR_List ref'!$A:$A,MATCH($AB101,'MFR_List ref'!$B:$B,0))</f>
        <v>#N/A</v>
      </c>
      <c r="AB101" s="62"/>
      <c r="AC101" s="78"/>
      <c r="AD101" s="79"/>
      <c r="AE101" s="80"/>
      <c r="AF101" s="60"/>
      <c r="AG101" s="73"/>
      <c r="AH101" s="73"/>
      <c r="AI101" s="73"/>
      <c r="AJ101" s="60"/>
      <c r="AK101" s="73"/>
      <c r="AL101" s="73"/>
      <c r="AM101" s="81"/>
      <c r="AN101" s="73"/>
      <c r="AO101" s="78"/>
      <c r="AP101" s="78"/>
      <c r="AQ101" s="78"/>
      <c r="AR101" s="78"/>
      <c r="AS101" s="73"/>
      <c r="AT101" s="73"/>
      <c r="AU101" s="73"/>
      <c r="AV101" s="78"/>
      <c r="AW101" s="73"/>
      <c r="AX101" s="73"/>
      <c r="AY101" s="82"/>
      <c r="AZ101" s="82"/>
      <c r="BA101" s="73"/>
      <c r="BB101" s="73"/>
      <c r="BC101" s="82"/>
      <c r="BD101" s="73"/>
      <c r="BE101" s="73"/>
      <c r="BF101" s="73"/>
      <c r="BG101" s="73"/>
      <c r="BH101" s="82"/>
      <c r="BI101" s="82"/>
      <c r="BJ101" s="82"/>
      <c r="BK101" s="82"/>
      <c r="BL101" s="82"/>
      <c r="BM101" s="82"/>
      <c r="BN101" s="82"/>
      <c r="BO101" s="73"/>
      <c r="BP101" s="68"/>
      <c r="BQ101" s="73"/>
      <c r="BR101" s="48"/>
    </row>
    <row r="102" spans="1:70" s="47" customFormat="1" ht="34.799999999999997" customHeight="1" x14ac:dyDescent="0.3">
      <c r="A102" s="60"/>
      <c r="B102" s="61" t="e">
        <f>VLOOKUP(E102,'Active-Bldg List ref'!$A:$E,4,FALSE)</f>
        <v>#N/A</v>
      </c>
      <c r="C102" s="61" t="e">
        <f>VLOOKUP(E102,'Active-Bldg List ref'!$A:$E,5,FALSE)</f>
        <v>#N/A</v>
      </c>
      <c r="D102" s="61" t="e">
        <f>VLOOKUP(E102,'Active-Bldg List ref'!$A:$B,2,FALSE)</f>
        <v>#N/A</v>
      </c>
      <c r="E102" s="61" t="e">
        <f>INDEX('Active-Bldg List ref'!$A:$A,MATCH(F102,'Active-Bldg List ref'!$C:$C,0))</f>
        <v>#N/A</v>
      </c>
      <c r="F102" s="62"/>
      <c r="G102" s="63"/>
      <c r="H102" s="64"/>
      <c r="I102" s="61" t="e">
        <f>INDEX('Keyword &amp; Type ref'!B:B,MATCH(K102,'Keyword &amp; Type ref'!D:D,0))</f>
        <v>#N/A</v>
      </c>
      <c r="J102" s="66" t="e">
        <f>INDEX('Keyword &amp; Type ref'!F:F,MATCH(L102,'Keyword &amp; Type ref'!H:H,0))</f>
        <v>#N/A</v>
      </c>
      <c r="K102" s="65"/>
      <c r="L102" s="65"/>
      <c r="M102" s="62"/>
      <c r="N102" s="67"/>
      <c r="O102" s="68"/>
      <c r="P102" s="68"/>
      <c r="Q102" s="69" t="e">
        <f>INDEX('Keyword &amp; Type ref'!$F:$V,MATCH(J102,'Keyword &amp; Type ref'!$F:$F,0),MATCH(B102,'Keyword &amp; Type ref'!$1:$1,0))</f>
        <v>#N/A</v>
      </c>
      <c r="R102" s="70" t="e">
        <f>VLOOKUP(J102,'Keyword &amp; Type ref'!$F:$L,7,FALSE)</f>
        <v>#N/A</v>
      </c>
      <c r="S102" s="71" t="e">
        <f>CONCATENATE(E102,":",VLOOKUP(J102,'Keyword &amp; Type ref'!F:H, 3,FALSE),":",$X102)</f>
        <v>#N/A</v>
      </c>
      <c r="T102" s="72" t="e">
        <f t="shared" si="2"/>
        <v>#N/A</v>
      </c>
      <c r="U102" s="73"/>
      <c r="V102" s="74" t="e">
        <f t="shared" si="3"/>
        <v>#N/A</v>
      </c>
      <c r="W102" s="75"/>
      <c r="X102" s="68"/>
      <c r="Y102" s="68"/>
      <c r="Z102" s="76"/>
      <c r="AA102" s="77" t="e">
        <f>INDEX('MFR_List ref'!$A:$A,MATCH($AB102,'MFR_List ref'!$B:$B,0))</f>
        <v>#N/A</v>
      </c>
      <c r="AB102" s="62"/>
      <c r="AC102" s="78"/>
      <c r="AD102" s="79"/>
      <c r="AE102" s="80"/>
      <c r="AF102" s="60"/>
      <c r="AG102" s="73"/>
      <c r="AH102" s="73"/>
      <c r="AI102" s="73"/>
      <c r="AJ102" s="60"/>
      <c r="AK102" s="73"/>
      <c r="AL102" s="73"/>
      <c r="AM102" s="81"/>
      <c r="AN102" s="73"/>
      <c r="AO102" s="78"/>
      <c r="AP102" s="78"/>
      <c r="AQ102" s="78"/>
      <c r="AR102" s="78"/>
      <c r="AS102" s="73"/>
      <c r="AT102" s="73"/>
      <c r="AU102" s="73"/>
      <c r="AV102" s="78"/>
      <c r="AW102" s="73"/>
      <c r="AX102" s="73"/>
      <c r="AY102" s="82"/>
      <c r="AZ102" s="82"/>
      <c r="BA102" s="73"/>
      <c r="BB102" s="73"/>
      <c r="BC102" s="82"/>
      <c r="BD102" s="73"/>
      <c r="BE102" s="73"/>
      <c r="BF102" s="73"/>
      <c r="BG102" s="73"/>
      <c r="BH102" s="82"/>
      <c r="BI102" s="82"/>
      <c r="BJ102" s="82"/>
      <c r="BK102" s="82"/>
      <c r="BL102" s="82"/>
      <c r="BM102" s="82"/>
      <c r="BN102" s="82"/>
      <c r="BO102" s="73"/>
      <c r="BP102" s="68"/>
      <c r="BQ102" s="73"/>
      <c r="BR102" s="48"/>
    </row>
    <row r="103" spans="1:70" s="47" customFormat="1" ht="34.799999999999997" customHeight="1" x14ac:dyDescent="0.3">
      <c r="A103" s="60"/>
      <c r="B103" s="61" t="e">
        <f>VLOOKUP(E103,'Active-Bldg List ref'!$A:$E,4,FALSE)</f>
        <v>#N/A</v>
      </c>
      <c r="C103" s="61" t="e">
        <f>VLOOKUP(E103,'Active-Bldg List ref'!$A:$E,5,FALSE)</f>
        <v>#N/A</v>
      </c>
      <c r="D103" s="61" t="e">
        <f>VLOOKUP(E103,'Active-Bldg List ref'!$A:$B,2,FALSE)</f>
        <v>#N/A</v>
      </c>
      <c r="E103" s="61" t="e">
        <f>INDEX('Active-Bldg List ref'!$A:$A,MATCH(F103,'Active-Bldg List ref'!$C:$C,0))</f>
        <v>#N/A</v>
      </c>
      <c r="F103" s="62"/>
      <c r="G103" s="63"/>
      <c r="H103" s="64"/>
      <c r="I103" s="61" t="e">
        <f>INDEX('Keyword &amp; Type ref'!B:B,MATCH(K103,'Keyword &amp; Type ref'!D:D,0))</f>
        <v>#N/A</v>
      </c>
      <c r="J103" s="66" t="e">
        <f>INDEX('Keyword &amp; Type ref'!F:F,MATCH(L103,'Keyword &amp; Type ref'!H:H,0))</f>
        <v>#N/A</v>
      </c>
      <c r="K103" s="65"/>
      <c r="L103" s="65"/>
      <c r="M103" s="62"/>
      <c r="N103" s="67"/>
      <c r="O103" s="68"/>
      <c r="P103" s="68"/>
      <c r="Q103" s="69" t="e">
        <f>INDEX('Keyword &amp; Type ref'!$F:$V,MATCH(J103,'Keyword &amp; Type ref'!$F:$F,0),MATCH(B103,'Keyword &amp; Type ref'!$1:$1,0))</f>
        <v>#N/A</v>
      </c>
      <c r="R103" s="70" t="e">
        <f>VLOOKUP(J103,'Keyword &amp; Type ref'!$F:$L,7,FALSE)</f>
        <v>#N/A</v>
      </c>
      <c r="S103" s="71" t="e">
        <f>CONCATENATE(E103,":",VLOOKUP(J103,'Keyword &amp; Type ref'!F:H, 3,FALSE),":",$X103)</f>
        <v>#N/A</v>
      </c>
      <c r="T103" s="72" t="e">
        <f t="shared" si="2"/>
        <v>#N/A</v>
      </c>
      <c r="U103" s="73"/>
      <c r="V103" s="74" t="e">
        <f t="shared" si="3"/>
        <v>#N/A</v>
      </c>
      <c r="W103" s="75"/>
      <c r="X103" s="68"/>
      <c r="Y103" s="68"/>
      <c r="Z103" s="76"/>
      <c r="AA103" s="77" t="e">
        <f>INDEX('MFR_List ref'!$A:$A,MATCH($AB103,'MFR_List ref'!$B:$B,0))</f>
        <v>#N/A</v>
      </c>
      <c r="AB103" s="62"/>
      <c r="AC103" s="78"/>
      <c r="AD103" s="79"/>
      <c r="AE103" s="80"/>
      <c r="AF103" s="60"/>
      <c r="AG103" s="73"/>
      <c r="AH103" s="73"/>
      <c r="AI103" s="73"/>
      <c r="AJ103" s="60"/>
      <c r="AK103" s="73"/>
      <c r="AL103" s="73"/>
      <c r="AM103" s="81"/>
      <c r="AN103" s="73"/>
      <c r="AO103" s="78"/>
      <c r="AP103" s="78"/>
      <c r="AQ103" s="78"/>
      <c r="AR103" s="78"/>
      <c r="AS103" s="73"/>
      <c r="AT103" s="73"/>
      <c r="AU103" s="73"/>
      <c r="AV103" s="78"/>
      <c r="AW103" s="73"/>
      <c r="AX103" s="73"/>
      <c r="AY103" s="82"/>
      <c r="AZ103" s="82"/>
      <c r="BA103" s="73"/>
      <c r="BB103" s="73"/>
      <c r="BC103" s="82"/>
      <c r="BD103" s="73"/>
      <c r="BE103" s="73"/>
      <c r="BF103" s="73"/>
      <c r="BG103" s="73"/>
      <c r="BH103" s="82"/>
      <c r="BI103" s="82"/>
      <c r="BJ103" s="82"/>
      <c r="BK103" s="82"/>
      <c r="BL103" s="82"/>
      <c r="BM103" s="82"/>
      <c r="BN103" s="82"/>
      <c r="BO103" s="73"/>
      <c r="BP103" s="68"/>
      <c r="BQ103" s="73"/>
      <c r="BR103" s="48"/>
    </row>
    <row r="104" spans="1:70" s="47" customFormat="1" ht="34.799999999999997" customHeight="1" x14ac:dyDescent="0.3">
      <c r="A104" s="60"/>
      <c r="B104" s="61" t="e">
        <f>VLOOKUP(E104,'Active-Bldg List ref'!$A:$E,4,FALSE)</f>
        <v>#N/A</v>
      </c>
      <c r="C104" s="61" t="e">
        <f>VLOOKUP(E104,'Active-Bldg List ref'!$A:$E,5,FALSE)</f>
        <v>#N/A</v>
      </c>
      <c r="D104" s="61" t="e">
        <f>VLOOKUP(E104,'Active-Bldg List ref'!$A:$B,2,FALSE)</f>
        <v>#N/A</v>
      </c>
      <c r="E104" s="61" t="e">
        <f>INDEX('Active-Bldg List ref'!$A:$A,MATCH(F104,'Active-Bldg List ref'!$C:$C,0))</f>
        <v>#N/A</v>
      </c>
      <c r="F104" s="62"/>
      <c r="G104" s="63"/>
      <c r="H104" s="64"/>
      <c r="I104" s="61" t="e">
        <f>INDEX('Keyword &amp; Type ref'!B:B,MATCH(K104,'Keyword &amp; Type ref'!D:D,0))</f>
        <v>#N/A</v>
      </c>
      <c r="J104" s="66" t="e">
        <f>INDEX('Keyword &amp; Type ref'!F:F,MATCH(L104,'Keyword &amp; Type ref'!H:H,0))</f>
        <v>#N/A</v>
      </c>
      <c r="K104" s="65"/>
      <c r="L104" s="65"/>
      <c r="M104" s="62"/>
      <c r="N104" s="67"/>
      <c r="O104" s="68"/>
      <c r="P104" s="68"/>
      <c r="Q104" s="69" t="e">
        <f>INDEX('Keyword &amp; Type ref'!$F:$V,MATCH(J104,'Keyword &amp; Type ref'!$F:$F,0),MATCH(B104,'Keyword &amp; Type ref'!$1:$1,0))</f>
        <v>#N/A</v>
      </c>
      <c r="R104" s="70" t="e">
        <f>VLOOKUP(J104,'Keyword &amp; Type ref'!$F:$L,7,FALSE)</f>
        <v>#N/A</v>
      </c>
      <c r="S104" s="71" t="e">
        <f>CONCATENATE(E104,":",VLOOKUP(J104,'Keyword &amp; Type ref'!F:H, 3,FALSE),":",$X104)</f>
        <v>#N/A</v>
      </c>
      <c r="T104" s="72" t="e">
        <f t="shared" si="2"/>
        <v>#N/A</v>
      </c>
      <c r="U104" s="73"/>
      <c r="V104" s="74" t="e">
        <f t="shared" si="3"/>
        <v>#N/A</v>
      </c>
      <c r="W104" s="75"/>
      <c r="X104" s="68"/>
      <c r="Y104" s="68"/>
      <c r="Z104" s="76"/>
      <c r="AA104" s="77" t="e">
        <f>INDEX('MFR_List ref'!$A:$A,MATCH($AB104,'MFR_List ref'!$B:$B,0))</f>
        <v>#N/A</v>
      </c>
      <c r="AB104" s="62"/>
      <c r="AC104" s="78"/>
      <c r="AD104" s="79"/>
      <c r="AE104" s="80"/>
      <c r="AF104" s="60"/>
      <c r="AG104" s="73"/>
      <c r="AH104" s="73"/>
      <c r="AI104" s="73"/>
      <c r="AJ104" s="60"/>
      <c r="AK104" s="73"/>
      <c r="AL104" s="73"/>
      <c r="AM104" s="81"/>
      <c r="AN104" s="73"/>
      <c r="AO104" s="78"/>
      <c r="AP104" s="78"/>
      <c r="AQ104" s="78"/>
      <c r="AR104" s="78"/>
      <c r="AS104" s="73"/>
      <c r="AT104" s="73"/>
      <c r="AU104" s="73"/>
      <c r="AV104" s="78"/>
      <c r="AW104" s="73"/>
      <c r="AX104" s="73"/>
      <c r="AY104" s="82"/>
      <c r="AZ104" s="82"/>
      <c r="BA104" s="73"/>
      <c r="BB104" s="73"/>
      <c r="BC104" s="82"/>
      <c r="BD104" s="73"/>
      <c r="BE104" s="73"/>
      <c r="BF104" s="73"/>
      <c r="BG104" s="73"/>
      <c r="BH104" s="82"/>
      <c r="BI104" s="82"/>
      <c r="BJ104" s="82"/>
      <c r="BK104" s="82"/>
      <c r="BL104" s="82"/>
      <c r="BM104" s="82"/>
      <c r="BN104" s="82"/>
      <c r="BO104" s="73"/>
      <c r="BP104" s="68"/>
      <c r="BQ104" s="73"/>
      <c r="BR104" s="48"/>
    </row>
    <row r="105" spans="1:70" s="47" customFormat="1" ht="34.799999999999997" customHeight="1" x14ac:dyDescent="0.3">
      <c r="A105" s="60"/>
      <c r="B105" s="61" t="e">
        <f>VLOOKUP(E105,'Active-Bldg List ref'!$A:$E,4,FALSE)</f>
        <v>#N/A</v>
      </c>
      <c r="C105" s="61" t="e">
        <f>VLOOKUP(E105,'Active-Bldg List ref'!$A:$E,5,FALSE)</f>
        <v>#N/A</v>
      </c>
      <c r="D105" s="61" t="e">
        <f>VLOOKUP(E105,'Active-Bldg List ref'!$A:$B,2,FALSE)</f>
        <v>#N/A</v>
      </c>
      <c r="E105" s="61" t="e">
        <f>INDEX('Active-Bldg List ref'!$A:$A,MATCH(F105,'Active-Bldg List ref'!$C:$C,0))</f>
        <v>#N/A</v>
      </c>
      <c r="F105" s="62"/>
      <c r="G105" s="63"/>
      <c r="H105" s="64"/>
      <c r="I105" s="61" t="e">
        <f>INDEX('Keyword &amp; Type ref'!B:B,MATCH(K105,'Keyword &amp; Type ref'!D:D,0))</f>
        <v>#N/A</v>
      </c>
      <c r="J105" s="66" t="e">
        <f>INDEX('Keyword &amp; Type ref'!F:F,MATCH(L105,'Keyword &amp; Type ref'!H:H,0))</f>
        <v>#N/A</v>
      </c>
      <c r="K105" s="65"/>
      <c r="L105" s="65"/>
      <c r="M105" s="62"/>
      <c r="N105" s="67"/>
      <c r="O105" s="68"/>
      <c r="P105" s="68"/>
      <c r="Q105" s="69" t="e">
        <f>INDEX('Keyword &amp; Type ref'!$F:$V,MATCH(J105,'Keyword &amp; Type ref'!$F:$F,0),MATCH(B105,'Keyword &amp; Type ref'!$1:$1,0))</f>
        <v>#N/A</v>
      </c>
      <c r="R105" s="70" t="e">
        <f>VLOOKUP(J105,'Keyword &amp; Type ref'!$F:$L,7,FALSE)</f>
        <v>#N/A</v>
      </c>
      <c r="S105" s="71" t="e">
        <f>CONCATENATE(E105,":",VLOOKUP(J105,'Keyword &amp; Type ref'!F:H, 3,FALSE),":",$X105)</f>
        <v>#N/A</v>
      </c>
      <c r="T105" s="72" t="e">
        <f t="shared" si="2"/>
        <v>#N/A</v>
      </c>
      <c r="U105" s="73"/>
      <c r="V105" s="74" t="e">
        <f t="shared" si="3"/>
        <v>#N/A</v>
      </c>
      <c r="W105" s="75"/>
      <c r="X105" s="68"/>
      <c r="Y105" s="68"/>
      <c r="Z105" s="76"/>
      <c r="AA105" s="77" t="e">
        <f>INDEX('MFR_List ref'!$A:$A,MATCH($AB105,'MFR_List ref'!$B:$B,0))</f>
        <v>#N/A</v>
      </c>
      <c r="AB105" s="62"/>
      <c r="AC105" s="78"/>
      <c r="AD105" s="79"/>
      <c r="AE105" s="80"/>
      <c r="AF105" s="60"/>
      <c r="AG105" s="73"/>
      <c r="AH105" s="73"/>
      <c r="AI105" s="73"/>
      <c r="AJ105" s="60"/>
      <c r="AK105" s="73"/>
      <c r="AL105" s="73"/>
      <c r="AM105" s="81"/>
      <c r="AN105" s="73"/>
      <c r="AO105" s="78"/>
      <c r="AP105" s="78"/>
      <c r="AQ105" s="78"/>
      <c r="AR105" s="78"/>
      <c r="AS105" s="73"/>
      <c r="AT105" s="73"/>
      <c r="AU105" s="73"/>
      <c r="AV105" s="78"/>
      <c r="AW105" s="73"/>
      <c r="AX105" s="73"/>
      <c r="AY105" s="82"/>
      <c r="AZ105" s="82"/>
      <c r="BA105" s="73"/>
      <c r="BB105" s="73"/>
      <c r="BC105" s="82"/>
      <c r="BD105" s="73"/>
      <c r="BE105" s="73"/>
      <c r="BF105" s="73"/>
      <c r="BG105" s="73"/>
      <c r="BH105" s="82"/>
      <c r="BI105" s="82"/>
      <c r="BJ105" s="82"/>
      <c r="BK105" s="82"/>
      <c r="BL105" s="82"/>
      <c r="BM105" s="82"/>
      <c r="BN105" s="82"/>
      <c r="BO105" s="73"/>
      <c r="BP105" s="68"/>
      <c r="BQ105" s="73"/>
      <c r="BR105" s="48"/>
    </row>
    <row r="106" spans="1:70" s="47" customFormat="1" ht="34.799999999999997" customHeight="1" x14ac:dyDescent="0.3">
      <c r="A106" s="60"/>
      <c r="B106" s="61" t="e">
        <f>VLOOKUP(E106,'Active-Bldg List ref'!$A:$E,4,FALSE)</f>
        <v>#N/A</v>
      </c>
      <c r="C106" s="61" t="e">
        <f>VLOOKUP(E106,'Active-Bldg List ref'!$A:$E,5,FALSE)</f>
        <v>#N/A</v>
      </c>
      <c r="D106" s="61" t="e">
        <f>VLOOKUP(E106,'Active-Bldg List ref'!$A:$B,2,FALSE)</f>
        <v>#N/A</v>
      </c>
      <c r="E106" s="61" t="e">
        <f>INDEX('Active-Bldg List ref'!$A:$A,MATCH(F106,'Active-Bldg List ref'!$C:$C,0))</f>
        <v>#N/A</v>
      </c>
      <c r="F106" s="62"/>
      <c r="G106" s="63"/>
      <c r="H106" s="64"/>
      <c r="I106" s="61" t="e">
        <f>INDEX('Keyword &amp; Type ref'!B:B,MATCH(K106,'Keyword &amp; Type ref'!D:D,0))</f>
        <v>#N/A</v>
      </c>
      <c r="J106" s="66" t="e">
        <f>INDEX('Keyword &amp; Type ref'!F:F,MATCH(L106,'Keyword &amp; Type ref'!H:H,0))</f>
        <v>#N/A</v>
      </c>
      <c r="K106" s="65"/>
      <c r="L106" s="65"/>
      <c r="M106" s="62"/>
      <c r="N106" s="67"/>
      <c r="O106" s="68"/>
      <c r="P106" s="68"/>
      <c r="Q106" s="69" t="e">
        <f>INDEX('Keyword &amp; Type ref'!$F:$V,MATCH(J106,'Keyword &amp; Type ref'!$F:$F,0),MATCH(B106,'Keyword &amp; Type ref'!$1:$1,0))</f>
        <v>#N/A</v>
      </c>
      <c r="R106" s="70" t="e">
        <f>VLOOKUP(J106,'Keyword &amp; Type ref'!$F:$L,7,FALSE)</f>
        <v>#N/A</v>
      </c>
      <c r="S106" s="71" t="e">
        <f>CONCATENATE(E106,":",VLOOKUP(J106,'Keyword &amp; Type ref'!F:H, 3,FALSE),":",$X106)</f>
        <v>#N/A</v>
      </c>
      <c r="T106" s="72" t="e">
        <f t="shared" si="2"/>
        <v>#N/A</v>
      </c>
      <c r="U106" s="73"/>
      <c r="V106" s="74" t="e">
        <f t="shared" si="3"/>
        <v>#N/A</v>
      </c>
      <c r="W106" s="75"/>
      <c r="X106" s="68"/>
      <c r="Y106" s="68"/>
      <c r="Z106" s="76"/>
      <c r="AA106" s="77" t="e">
        <f>INDEX('MFR_List ref'!$A:$A,MATCH($AB106,'MFR_List ref'!$B:$B,0))</f>
        <v>#N/A</v>
      </c>
      <c r="AB106" s="62"/>
      <c r="AC106" s="78"/>
      <c r="AD106" s="79"/>
      <c r="AE106" s="80"/>
      <c r="AF106" s="60"/>
      <c r="AG106" s="73"/>
      <c r="AH106" s="73"/>
      <c r="AI106" s="73"/>
      <c r="AJ106" s="60"/>
      <c r="AK106" s="73"/>
      <c r="AL106" s="73"/>
      <c r="AM106" s="81"/>
      <c r="AN106" s="73"/>
      <c r="AO106" s="78"/>
      <c r="AP106" s="78"/>
      <c r="AQ106" s="78"/>
      <c r="AR106" s="78"/>
      <c r="AS106" s="73"/>
      <c r="AT106" s="73"/>
      <c r="AU106" s="73"/>
      <c r="AV106" s="78"/>
      <c r="AW106" s="73"/>
      <c r="AX106" s="73"/>
      <c r="AY106" s="82"/>
      <c r="AZ106" s="82"/>
      <c r="BA106" s="73"/>
      <c r="BB106" s="73"/>
      <c r="BC106" s="82"/>
      <c r="BD106" s="73"/>
      <c r="BE106" s="73"/>
      <c r="BF106" s="73"/>
      <c r="BG106" s="73"/>
      <c r="BH106" s="82"/>
      <c r="BI106" s="82"/>
      <c r="BJ106" s="82"/>
      <c r="BK106" s="82"/>
      <c r="BL106" s="82"/>
      <c r="BM106" s="82"/>
      <c r="BN106" s="82"/>
      <c r="BO106" s="73"/>
      <c r="BP106" s="68"/>
      <c r="BQ106" s="73"/>
      <c r="BR106" s="48"/>
    </row>
    <row r="107" spans="1:70" s="47" customFormat="1" ht="34.799999999999997" customHeight="1" x14ac:dyDescent="0.3">
      <c r="A107" s="60"/>
      <c r="B107" s="61" t="e">
        <f>VLOOKUP(E107,'Active-Bldg List ref'!$A:$E,4,FALSE)</f>
        <v>#N/A</v>
      </c>
      <c r="C107" s="61" t="e">
        <f>VLOOKUP(E107,'Active-Bldg List ref'!$A:$E,5,FALSE)</f>
        <v>#N/A</v>
      </c>
      <c r="D107" s="61" t="e">
        <f>VLOOKUP(E107,'Active-Bldg List ref'!$A:$B,2,FALSE)</f>
        <v>#N/A</v>
      </c>
      <c r="E107" s="61" t="e">
        <f>INDEX('Active-Bldg List ref'!$A:$A,MATCH(F107,'Active-Bldg List ref'!$C:$C,0))</f>
        <v>#N/A</v>
      </c>
      <c r="F107" s="62"/>
      <c r="G107" s="63"/>
      <c r="H107" s="64"/>
      <c r="I107" s="61" t="e">
        <f>INDEX('Keyword &amp; Type ref'!B:B,MATCH(K107,'Keyword &amp; Type ref'!D:D,0))</f>
        <v>#N/A</v>
      </c>
      <c r="J107" s="66" t="e">
        <f>INDEX('Keyword &amp; Type ref'!F:F,MATCH(L107,'Keyword &amp; Type ref'!H:H,0))</f>
        <v>#N/A</v>
      </c>
      <c r="K107" s="65"/>
      <c r="L107" s="65"/>
      <c r="M107" s="62"/>
      <c r="N107" s="67"/>
      <c r="O107" s="68"/>
      <c r="P107" s="68"/>
      <c r="Q107" s="69" t="e">
        <f>INDEX('Keyword &amp; Type ref'!$F:$V,MATCH(J107,'Keyword &amp; Type ref'!$F:$F,0),MATCH(B107,'Keyword &amp; Type ref'!$1:$1,0))</f>
        <v>#N/A</v>
      </c>
      <c r="R107" s="70" t="e">
        <f>VLOOKUP(J107,'Keyword &amp; Type ref'!$F:$L,7,FALSE)</f>
        <v>#N/A</v>
      </c>
      <c r="S107" s="71" t="e">
        <f>CONCATENATE(E107,":",VLOOKUP(J107,'Keyword &amp; Type ref'!F:H, 3,FALSE),":",$X107)</f>
        <v>#N/A</v>
      </c>
      <c r="T107" s="72" t="e">
        <f t="shared" si="2"/>
        <v>#N/A</v>
      </c>
      <c r="U107" s="73"/>
      <c r="V107" s="74" t="e">
        <f t="shared" si="3"/>
        <v>#N/A</v>
      </c>
      <c r="W107" s="75"/>
      <c r="X107" s="68"/>
      <c r="Y107" s="68"/>
      <c r="Z107" s="76"/>
      <c r="AA107" s="77" t="e">
        <f>INDEX('MFR_List ref'!$A:$A,MATCH($AB107,'MFR_List ref'!$B:$B,0))</f>
        <v>#N/A</v>
      </c>
      <c r="AB107" s="62"/>
      <c r="AC107" s="78"/>
      <c r="AD107" s="79"/>
      <c r="AE107" s="80"/>
      <c r="AF107" s="60"/>
      <c r="AG107" s="73"/>
      <c r="AH107" s="73"/>
      <c r="AI107" s="73"/>
      <c r="AJ107" s="60"/>
      <c r="AK107" s="73"/>
      <c r="AL107" s="73"/>
      <c r="AM107" s="81"/>
      <c r="AN107" s="73"/>
      <c r="AO107" s="78"/>
      <c r="AP107" s="78"/>
      <c r="AQ107" s="78"/>
      <c r="AR107" s="78"/>
      <c r="AS107" s="73"/>
      <c r="AT107" s="73"/>
      <c r="AU107" s="73"/>
      <c r="AV107" s="78"/>
      <c r="AW107" s="73"/>
      <c r="AX107" s="73"/>
      <c r="AY107" s="82"/>
      <c r="AZ107" s="82"/>
      <c r="BA107" s="73"/>
      <c r="BB107" s="73"/>
      <c r="BC107" s="82"/>
      <c r="BD107" s="73"/>
      <c r="BE107" s="73"/>
      <c r="BF107" s="73"/>
      <c r="BG107" s="73"/>
      <c r="BH107" s="82"/>
      <c r="BI107" s="82"/>
      <c r="BJ107" s="82"/>
      <c r="BK107" s="82"/>
      <c r="BL107" s="82"/>
      <c r="BM107" s="82"/>
      <c r="BN107" s="82"/>
      <c r="BO107" s="73"/>
      <c r="BP107" s="68"/>
      <c r="BQ107" s="73"/>
      <c r="BR107" s="48"/>
    </row>
    <row r="108" spans="1:70" s="47" customFormat="1" ht="34.799999999999997" customHeight="1" x14ac:dyDescent="0.3">
      <c r="A108" s="60"/>
      <c r="B108" s="61" t="e">
        <f>VLOOKUP(E108,'Active-Bldg List ref'!$A:$E,4,FALSE)</f>
        <v>#N/A</v>
      </c>
      <c r="C108" s="61" t="e">
        <f>VLOOKUP(E108,'Active-Bldg List ref'!$A:$E,5,FALSE)</f>
        <v>#N/A</v>
      </c>
      <c r="D108" s="61" t="e">
        <f>VLOOKUP(E108,'Active-Bldg List ref'!$A:$B,2,FALSE)</f>
        <v>#N/A</v>
      </c>
      <c r="E108" s="61" t="e">
        <f>INDEX('Active-Bldg List ref'!$A:$A,MATCH(F108,'Active-Bldg List ref'!$C:$C,0))</f>
        <v>#N/A</v>
      </c>
      <c r="F108" s="62"/>
      <c r="G108" s="63"/>
      <c r="H108" s="64"/>
      <c r="I108" s="61" t="e">
        <f>INDEX('Keyword &amp; Type ref'!B:B,MATCH(K108,'Keyword &amp; Type ref'!D:D,0))</f>
        <v>#N/A</v>
      </c>
      <c r="J108" s="66" t="e">
        <f>INDEX('Keyword &amp; Type ref'!F:F,MATCH(L108,'Keyword &amp; Type ref'!H:H,0))</f>
        <v>#N/A</v>
      </c>
      <c r="K108" s="65"/>
      <c r="L108" s="65"/>
      <c r="M108" s="62"/>
      <c r="N108" s="67"/>
      <c r="O108" s="68"/>
      <c r="P108" s="68"/>
      <c r="Q108" s="69" t="e">
        <f>INDEX('Keyword &amp; Type ref'!$F:$V,MATCH(J108,'Keyword &amp; Type ref'!$F:$F,0),MATCH(B108,'Keyword &amp; Type ref'!$1:$1,0))</f>
        <v>#N/A</v>
      </c>
      <c r="R108" s="70" t="e">
        <f>VLOOKUP(J108,'Keyword &amp; Type ref'!$F:$L,7,FALSE)</f>
        <v>#N/A</v>
      </c>
      <c r="S108" s="71" t="e">
        <f>CONCATENATE(E108,":",VLOOKUP(J108,'Keyword &amp; Type ref'!F:H, 3,FALSE),":",$X108)</f>
        <v>#N/A</v>
      </c>
      <c r="T108" s="72" t="e">
        <f t="shared" si="2"/>
        <v>#N/A</v>
      </c>
      <c r="U108" s="73"/>
      <c r="V108" s="74" t="e">
        <f t="shared" si="3"/>
        <v>#N/A</v>
      </c>
      <c r="W108" s="75"/>
      <c r="X108" s="68"/>
      <c r="Y108" s="68"/>
      <c r="Z108" s="76"/>
      <c r="AA108" s="77" t="e">
        <f>INDEX('MFR_List ref'!$A:$A,MATCH($AB108,'MFR_List ref'!$B:$B,0))</f>
        <v>#N/A</v>
      </c>
      <c r="AB108" s="62"/>
      <c r="AC108" s="78"/>
      <c r="AD108" s="79"/>
      <c r="AE108" s="80"/>
      <c r="AF108" s="60"/>
      <c r="AG108" s="73"/>
      <c r="AH108" s="73"/>
      <c r="AI108" s="73"/>
      <c r="AJ108" s="60"/>
      <c r="AK108" s="73"/>
      <c r="AL108" s="73"/>
      <c r="AM108" s="81"/>
      <c r="AN108" s="73"/>
      <c r="AO108" s="78"/>
      <c r="AP108" s="78"/>
      <c r="AQ108" s="78"/>
      <c r="AR108" s="78"/>
      <c r="AS108" s="73"/>
      <c r="AT108" s="73"/>
      <c r="AU108" s="73"/>
      <c r="AV108" s="78"/>
      <c r="AW108" s="73"/>
      <c r="AX108" s="73"/>
      <c r="AY108" s="82"/>
      <c r="AZ108" s="82"/>
      <c r="BA108" s="73"/>
      <c r="BB108" s="73"/>
      <c r="BC108" s="82"/>
      <c r="BD108" s="73"/>
      <c r="BE108" s="73"/>
      <c r="BF108" s="73"/>
      <c r="BG108" s="73"/>
      <c r="BH108" s="82"/>
      <c r="BI108" s="82"/>
      <c r="BJ108" s="82"/>
      <c r="BK108" s="82"/>
      <c r="BL108" s="82"/>
      <c r="BM108" s="82"/>
      <c r="BN108" s="82"/>
      <c r="BO108" s="73"/>
      <c r="BP108" s="68"/>
      <c r="BQ108" s="73"/>
      <c r="BR108" s="48"/>
    </row>
    <row r="109" spans="1:70" s="47" customFormat="1" ht="34.799999999999997" customHeight="1" x14ac:dyDescent="0.3">
      <c r="A109" s="60"/>
      <c r="B109" s="61" t="e">
        <f>VLOOKUP(E109,'Active-Bldg List ref'!$A:$E,4,FALSE)</f>
        <v>#N/A</v>
      </c>
      <c r="C109" s="61" t="e">
        <f>VLOOKUP(E109,'Active-Bldg List ref'!$A:$E,5,FALSE)</f>
        <v>#N/A</v>
      </c>
      <c r="D109" s="61" t="e">
        <f>VLOOKUP(E109,'Active-Bldg List ref'!$A:$B,2,FALSE)</f>
        <v>#N/A</v>
      </c>
      <c r="E109" s="61" t="e">
        <f>INDEX('Active-Bldg List ref'!$A:$A,MATCH(F109,'Active-Bldg List ref'!$C:$C,0))</f>
        <v>#N/A</v>
      </c>
      <c r="F109" s="62"/>
      <c r="G109" s="63"/>
      <c r="H109" s="64"/>
      <c r="I109" s="61" t="e">
        <f>INDEX('Keyword &amp; Type ref'!B:B,MATCH(K109,'Keyword &amp; Type ref'!D:D,0))</f>
        <v>#N/A</v>
      </c>
      <c r="J109" s="66" t="e">
        <f>INDEX('Keyword &amp; Type ref'!F:F,MATCH(L109,'Keyword &amp; Type ref'!H:H,0))</f>
        <v>#N/A</v>
      </c>
      <c r="K109" s="65"/>
      <c r="L109" s="65"/>
      <c r="M109" s="62"/>
      <c r="N109" s="67"/>
      <c r="O109" s="68"/>
      <c r="P109" s="68"/>
      <c r="Q109" s="69" t="e">
        <f>INDEX('Keyword &amp; Type ref'!$F:$V,MATCH(J109,'Keyword &amp; Type ref'!$F:$F,0),MATCH(B109,'Keyword &amp; Type ref'!$1:$1,0))</f>
        <v>#N/A</v>
      </c>
      <c r="R109" s="70" t="e">
        <f>VLOOKUP(J109,'Keyword &amp; Type ref'!$F:$L,7,FALSE)</f>
        <v>#N/A</v>
      </c>
      <c r="S109" s="71" t="e">
        <f>CONCATENATE(E109,":",VLOOKUP(J109,'Keyword &amp; Type ref'!F:H, 3,FALSE),":",$X109)</f>
        <v>#N/A</v>
      </c>
      <c r="T109" s="72" t="e">
        <f t="shared" si="2"/>
        <v>#N/A</v>
      </c>
      <c r="U109" s="73"/>
      <c r="V109" s="74" t="e">
        <f t="shared" si="3"/>
        <v>#N/A</v>
      </c>
      <c r="W109" s="75"/>
      <c r="X109" s="68"/>
      <c r="Y109" s="68"/>
      <c r="Z109" s="76"/>
      <c r="AA109" s="77" t="e">
        <f>INDEX('MFR_List ref'!$A:$A,MATCH($AB109,'MFR_List ref'!$B:$B,0))</f>
        <v>#N/A</v>
      </c>
      <c r="AB109" s="62"/>
      <c r="AC109" s="78"/>
      <c r="AD109" s="79"/>
      <c r="AE109" s="80"/>
      <c r="AF109" s="60"/>
      <c r="AG109" s="73"/>
      <c r="AH109" s="73"/>
      <c r="AI109" s="73"/>
      <c r="AJ109" s="60"/>
      <c r="AK109" s="73"/>
      <c r="AL109" s="73"/>
      <c r="AM109" s="81"/>
      <c r="AN109" s="73"/>
      <c r="AO109" s="78"/>
      <c r="AP109" s="78"/>
      <c r="AQ109" s="78"/>
      <c r="AR109" s="78"/>
      <c r="AS109" s="73"/>
      <c r="AT109" s="73"/>
      <c r="AU109" s="73"/>
      <c r="AV109" s="78"/>
      <c r="AW109" s="73"/>
      <c r="AX109" s="73"/>
      <c r="AY109" s="82"/>
      <c r="AZ109" s="82"/>
      <c r="BA109" s="73"/>
      <c r="BB109" s="73"/>
      <c r="BC109" s="82"/>
      <c r="BD109" s="73"/>
      <c r="BE109" s="73"/>
      <c r="BF109" s="73"/>
      <c r="BG109" s="73"/>
      <c r="BH109" s="82"/>
      <c r="BI109" s="82"/>
      <c r="BJ109" s="82"/>
      <c r="BK109" s="82"/>
      <c r="BL109" s="82"/>
      <c r="BM109" s="82"/>
      <c r="BN109" s="82"/>
      <c r="BO109" s="73"/>
      <c r="BP109" s="68"/>
      <c r="BQ109" s="73"/>
      <c r="BR109" s="48"/>
    </row>
    <row r="110" spans="1:70" s="47" customFormat="1" ht="34.799999999999997" customHeight="1" x14ac:dyDescent="0.3">
      <c r="A110" s="60"/>
      <c r="B110" s="61" t="e">
        <f>VLOOKUP(E110,'Active-Bldg List ref'!$A:$E,4,FALSE)</f>
        <v>#N/A</v>
      </c>
      <c r="C110" s="61" t="e">
        <f>VLOOKUP(E110,'Active-Bldg List ref'!$A:$E,5,FALSE)</f>
        <v>#N/A</v>
      </c>
      <c r="D110" s="61" t="e">
        <f>VLOOKUP(E110,'Active-Bldg List ref'!$A:$B,2,FALSE)</f>
        <v>#N/A</v>
      </c>
      <c r="E110" s="61" t="e">
        <f>INDEX('Active-Bldg List ref'!$A:$A,MATCH(F110,'Active-Bldg List ref'!$C:$C,0))</f>
        <v>#N/A</v>
      </c>
      <c r="F110" s="62"/>
      <c r="G110" s="63"/>
      <c r="H110" s="64"/>
      <c r="I110" s="61" t="e">
        <f>INDEX('Keyword &amp; Type ref'!B:B,MATCH(K110,'Keyword &amp; Type ref'!D:D,0))</f>
        <v>#N/A</v>
      </c>
      <c r="J110" s="66" t="e">
        <f>INDEX('Keyword &amp; Type ref'!F:F,MATCH(L110,'Keyword &amp; Type ref'!H:H,0))</f>
        <v>#N/A</v>
      </c>
      <c r="K110" s="65"/>
      <c r="L110" s="65"/>
      <c r="M110" s="62"/>
      <c r="N110" s="67"/>
      <c r="O110" s="68"/>
      <c r="P110" s="68"/>
      <c r="Q110" s="69" t="e">
        <f>INDEX('Keyword &amp; Type ref'!$F:$V,MATCH(J110,'Keyword &amp; Type ref'!$F:$F,0),MATCH(B110,'Keyword &amp; Type ref'!$1:$1,0))</f>
        <v>#N/A</v>
      </c>
      <c r="R110" s="70" t="e">
        <f>VLOOKUP(J110,'Keyword &amp; Type ref'!$F:$L,7,FALSE)</f>
        <v>#N/A</v>
      </c>
      <c r="S110" s="71" t="e">
        <f>CONCATENATE(E110,":",VLOOKUP(J110,'Keyword &amp; Type ref'!F:H, 3,FALSE),":",$X110)</f>
        <v>#N/A</v>
      </c>
      <c r="T110" s="72" t="e">
        <f t="shared" si="2"/>
        <v>#N/A</v>
      </c>
      <c r="U110" s="73"/>
      <c r="V110" s="74" t="e">
        <f t="shared" si="3"/>
        <v>#N/A</v>
      </c>
      <c r="W110" s="75"/>
      <c r="X110" s="68"/>
      <c r="Y110" s="68"/>
      <c r="Z110" s="76"/>
      <c r="AA110" s="77" t="e">
        <f>INDEX('MFR_List ref'!$A:$A,MATCH($AB110,'MFR_List ref'!$B:$B,0))</f>
        <v>#N/A</v>
      </c>
      <c r="AB110" s="62"/>
      <c r="AC110" s="78"/>
      <c r="AD110" s="79"/>
      <c r="AE110" s="80"/>
      <c r="AF110" s="60"/>
      <c r="AG110" s="73"/>
      <c r="AH110" s="73"/>
      <c r="AI110" s="73"/>
      <c r="AJ110" s="60"/>
      <c r="AK110" s="73"/>
      <c r="AL110" s="73"/>
      <c r="AM110" s="81"/>
      <c r="AN110" s="73"/>
      <c r="AO110" s="78"/>
      <c r="AP110" s="78"/>
      <c r="AQ110" s="78"/>
      <c r="AR110" s="78"/>
      <c r="AS110" s="73"/>
      <c r="AT110" s="73"/>
      <c r="AU110" s="73"/>
      <c r="AV110" s="78"/>
      <c r="AW110" s="73"/>
      <c r="AX110" s="73"/>
      <c r="AY110" s="82"/>
      <c r="AZ110" s="82"/>
      <c r="BA110" s="73"/>
      <c r="BB110" s="73"/>
      <c r="BC110" s="82"/>
      <c r="BD110" s="73"/>
      <c r="BE110" s="73"/>
      <c r="BF110" s="73"/>
      <c r="BG110" s="73"/>
      <c r="BH110" s="82"/>
      <c r="BI110" s="82"/>
      <c r="BJ110" s="82"/>
      <c r="BK110" s="82"/>
      <c r="BL110" s="82"/>
      <c r="BM110" s="82"/>
      <c r="BN110" s="82"/>
      <c r="BO110" s="73"/>
      <c r="BP110" s="68"/>
      <c r="BQ110" s="73"/>
      <c r="BR110" s="48"/>
    </row>
    <row r="111" spans="1:70" s="47" customFormat="1" ht="34.799999999999997" customHeight="1" x14ac:dyDescent="0.3">
      <c r="A111" s="60"/>
      <c r="B111" s="61" t="e">
        <f>VLOOKUP(E111,'Active-Bldg List ref'!$A:$E,4,FALSE)</f>
        <v>#N/A</v>
      </c>
      <c r="C111" s="61" t="e">
        <f>VLOOKUP(E111,'Active-Bldg List ref'!$A:$E,5,FALSE)</f>
        <v>#N/A</v>
      </c>
      <c r="D111" s="61" t="e">
        <f>VLOOKUP(E111,'Active-Bldg List ref'!$A:$B,2,FALSE)</f>
        <v>#N/A</v>
      </c>
      <c r="E111" s="61" t="e">
        <f>INDEX('Active-Bldg List ref'!$A:$A,MATCH(F111,'Active-Bldg List ref'!$C:$C,0))</f>
        <v>#N/A</v>
      </c>
      <c r="F111" s="62"/>
      <c r="G111" s="63"/>
      <c r="H111" s="64"/>
      <c r="I111" s="61" t="e">
        <f>INDEX('Keyword &amp; Type ref'!B:B,MATCH(K111,'Keyword &amp; Type ref'!D:D,0))</f>
        <v>#N/A</v>
      </c>
      <c r="J111" s="66" t="e">
        <f>INDEX('Keyword &amp; Type ref'!F:F,MATCH(L111,'Keyword &amp; Type ref'!H:H,0))</f>
        <v>#N/A</v>
      </c>
      <c r="K111" s="65"/>
      <c r="L111" s="65"/>
      <c r="M111" s="62"/>
      <c r="N111" s="67"/>
      <c r="O111" s="68"/>
      <c r="P111" s="68"/>
      <c r="Q111" s="69" t="e">
        <f>INDEX('Keyword &amp; Type ref'!$F:$V,MATCH(J111,'Keyword &amp; Type ref'!$F:$F,0),MATCH(B111,'Keyword &amp; Type ref'!$1:$1,0))</f>
        <v>#N/A</v>
      </c>
      <c r="R111" s="70" t="e">
        <f>VLOOKUP(J111,'Keyword &amp; Type ref'!$F:$L,7,FALSE)</f>
        <v>#N/A</v>
      </c>
      <c r="S111" s="71" t="e">
        <f>CONCATENATE(E111,":",VLOOKUP(J111,'Keyword &amp; Type ref'!F:H, 3,FALSE),":",$X111)</f>
        <v>#N/A</v>
      </c>
      <c r="T111" s="72" t="e">
        <f t="shared" si="2"/>
        <v>#N/A</v>
      </c>
      <c r="U111" s="73"/>
      <c r="V111" s="74" t="e">
        <f t="shared" si="3"/>
        <v>#N/A</v>
      </c>
      <c r="W111" s="75"/>
      <c r="X111" s="68"/>
      <c r="Y111" s="68"/>
      <c r="Z111" s="76"/>
      <c r="AA111" s="77" t="e">
        <f>INDEX('MFR_List ref'!$A:$A,MATCH($AB111,'MFR_List ref'!$B:$B,0))</f>
        <v>#N/A</v>
      </c>
      <c r="AB111" s="62"/>
      <c r="AC111" s="78"/>
      <c r="AD111" s="79"/>
      <c r="AE111" s="80"/>
      <c r="AF111" s="60"/>
      <c r="AG111" s="73"/>
      <c r="AH111" s="73"/>
      <c r="AI111" s="73"/>
      <c r="AJ111" s="60"/>
      <c r="AK111" s="73"/>
      <c r="AL111" s="73"/>
      <c r="AM111" s="81"/>
      <c r="AN111" s="73"/>
      <c r="AO111" s="78"/>
      <c r="AP111" s="78"/>
      <c r="AQ111" s="78"/>
      <c r="AR111" s="78"/>
      <c r="AS111" s="73"/>
      <c r="AT111" s="73"/>
      <c r="AU111" s="73"/>
      <c r="AV111" s="78"/>
      <c r="AW111" s="73"/>
      <c r="AX111" s="73"/>
      <c r="AY111" s="82"/>
      <c r="AZ111" s="82"/>
      <c r="BA111" s="73"/>
      <c r="BB111" s="73"/>
      <c r="BC111" s="82"/>
      <c r="BD111" s="73"/>
      <c r="BE111" s="73"/>
      <c r="BF111" s="73"/>
      <c r="BG111" s="73"/>
      <c r="BH111" s="82"/>
      <c r="BI111" s="82"/>
      <c r="BJ111" s="82"/>
      <c r="BK111" s="82"/>
      <c r="BL111" s="82"/>
      <c r="BM111" s="82"/>
      <c r="BN111" s="82"/>
      <c r="BO111" s="73"/>
      <c r="BP111" s="68"/>
      <c r="BQ111" s="73"/>
      <c r="BR111" s="48"/>
    </row>
    <row r="112" spans="1:70" s="47" customFormat="1" ht="34.799999999999997" customHeight="1" x14ac:dyDescent="0.3">
      <c r="A112" s="60"/>
      <c r="B112" s="61" t="e">
        <f>VLOOKUP(E112,'Active-Bldg List ref'!$A:$E,4,FALSE)</f>
        <v>#N/A</v>
      </c>
      <c r="C112" s="61" t="e">
        <f>VLOOKUP(E112,'Active-Bldg List ref'!$A:$E,5,FALSE)</f>
        <v>#N/A</v>
      </c>
      <c r="D112" s="61" t="e">
        <f>VLOOKUP(E112,'Active-Bldg List ref'!$A:$B,2,FALSE)</f>
        <v>#N/A</v>
      </c>
      <c r="E112" s="61" t="e">
        <f>INDEX('Active-Bldg List ref'!$A:$A,MATCH(F112,'Active-Bldg List ref'!$C:$C,0))</f>
        <v>#N/A</v>
      </c>
      <c r="F112" s="62"/>
      <c r="G112" s="63"/>
      <c r="H112" s="64"/>
      <c r="I112" s="61" t="e">
        <f>INDEX('Keyword &amp; Type ref'!B:B,MATCH(K112,'Keyword &amp; Type ref'!D:D,0))</f>
        <v>#N/A</v>
      </c>
      <c r="J112" s="66" t="e">
        <f>INDEX('Keyword &amp; Type ref'!F:F,MATCH(L112,'Keyword &amp; Type ref'!H:H,0))</f>
        <v>#N/A</v>
      </c>
      <c r="K112" s="65"/>
      <c r="L112" s="65"/>
      <c r="M112" s="62"/>
      <c r="N112" s="67"/>
      <c r="O112" s="68"/>
      <c r="P112" s="68"/>
      <c r="Q112" s="69" t="e">
        <f>INDEX('Keyword &amp; Type ref'!$F:$V,MATCH(J112,'Keyword &amp; Type ref'!$F:$F,0),MATCH(B112,'Keyword &amp; Type ref'!$1:$1,0))</f>
        <v>#N/A</v>
      </c>
      <c r="R112" s="70" t="e">
        <f>VLOOKUP(J112,'Keyword &amp; Type ref'!$F:$L,7,FALSE)</f>
        <v>#N/A</v>
      </c>
      <c r="S112" s="71" t="e">
        <f>CONCATENATE(E112,":",VLOOKUP(J112,'Keyword &amp; Type ref'!F:H, 3,FALSE),":",$X112)</f>
        <v>#N/A</v>
      </c>
      <c r="T112" s="72" t="e">
        <f t="shared" si="2"/>
        <v>#N/A</v>
      </c>
      <c r="U112" s="73"/>
      <c r="V112" s="74" t="e">
        <f t="shared" si="3"/>
        <v>#N/A</v>
      </c>
      <c r="W112" s="75"/>
      <c r="X112" s="68"/>
      <c r="Y112" s="68"/>
      <c r="Z112" s="76"/>
      <c r="AA112" s="77" t="e">
        <f>INDEX('MFR_List ref'!$A:$A,MATCH($AB112,'MFR_List ref'!$B:$B,0))</f>
        <v>#N/A</v>
      </c>
      <c r="AB112" s="62"/>
      <c r="AC112" s="78"/>
      <c r="AD112" s="79"/>
      <c r="AE112" s="80"/>
      <c r="AF112" s="60"/>
      <c r="AG112" s="73"/>
      <c r="AH112" s="73"/>
      <c r="AI112" s="73"/>
      <c r="AJ112" s="60"/>
      <c r="AK112" s="73"/>
      <c r="AL112" s="73"/>
      <c r="AM112" s="81"/>
      <c r="AN112" s="73"/>
      <c r="AO112" s="78"/>
      <c r="AP112" s="78"/>
      <c r="AQ112" s="78"/>
      <c r="AR112" s="78"/>
      <c r="AS112" s="73"/>
      <c r="AT112" s="73"/>
      <c r="AU112" s="73"/>
      <c r="AV112" s="78"/>
      <c r="AW112" s="73"/>
      <c r="AX112" s="73"/>
      <c r="AY112" s="82"/>
      <c r="AZ112" s="82"/>
      <c r="BA112" s="73"/>
      <c r="BB112" s="73"/>
      <c r="BC112" s="82"/>
      <c r="BD112" s="73"/>
      <c r="BE112" s="73"/>
      <c r="BF112" s="73"/>
      <c r="BG112" s="73"/>
      <c r="BH112" s="82"/>
      <c r="BI112" s="82"/>
      <c r="BJ112" s="82"/>
      <c r="BK112" s="82"/>
      <c r="BL112" s="82"/>
      <c r="BM112" s="82"/>
      <c r="BN112" s="82"/>
      <c r="BO112" s="73"/>
      <c r="BP112" s="68"/>
      <c r="BQ112" s="73"/>
      <c r="BR112" s="48"/>
    </row>
    <row r="113" spans="1:70" s="47" customFormat="1" ht="34.799999999999997" customHeight="1" x14ac:dyDescent="0.3">
      <c r="A113" s="60"/>
      <c r="B113" s="61" t="e">
        <f>VLOOKUP(E113,'Active-Bldg List ref'!$A:$E,4,FALSE)</f>
        <v>#N/A</v>
      </c>
      <c r="C113" s="61" t="e">
        <f>VLOOKUP(E113,'Active-Bldg List ref'!$A:$E,5,FALSE)</f>
        <v>#N/A</v>
      </c>
      <c r="D113" s="61" t="e">
        <f>VLOOKUP(E113,'Active-Bldg List ref'!$A:$B,2,FALSE)</f>
        <v>#N/A</v>
      </c>
      <c r="E113" s="61" t="e">
        <f>INDEX('Active-Bldg List ref'!$A:$A,MATCH(F113,'Active-Bldg List ref'!$C:$C,0))</f>
        <v>#N/A</v>
      </c>
      <c r="F113" s="62"/>
      <c r="G113" s="63"/>
      <c r="H113" s="64"/>
      <c r="I113" s="61" t="e">
        <f>INDEX('Keyword &amp; Type ref'!B:B,MATCH(K113,'Keyword &amp; Type ref'!D:D,0))</f>
        <v>#N/A</v>
      </c>
      <c r="J113" s="66" t="e">
        <f>INDEX('Keyword &amp; Type ref'!F:F,MATCH(L113,'Keyword &amp; Type ref'!H:H,0))</f>
        <v>#N/A</v>
      </c>
      <c r="K113" s="65"/>
      <c r="L113" s="65"/>
      <c r="M113" s="62"/>
      <c r="N113" s="67"/>
      <c r="O113" s="68"/>
      <c r="P113" s="68"/>
      <c r="Q113" s="69" t="e">
        <f>INDEX('Keyword &amp; Type ref'!$F:$V,MATCH(J113,'Keyword &amp; Type ref'!$F:$F,0),MATCH(B113,'Keyword &amp; Type ref'!$1:$1,0))</f>
        <v>#N/A</v>
      </c>
      <c r="R113" s="70" t="e">
        <f>VLOOKUP(J113,'Keyword &amp; Type ref'!$F:$L,7,FALSE)</f>
        <v>#N/A</v>
      </c>
      <c r="S113" s="71" t="e">
        <f>CONCATENATE(E113,":",VLOOKUP(J113,'Keyword &amp; Type ref'!F:H, 3,FALSE),":",$X113)</f>
        <v>#N/A</v>
      </c>
      <c r="T113" s="72" t="e">
        <f t="shared" si="2"/>
        <v>#N/A</v>
      </c>
      <c r="U113" s="73"/>
      <c r="V113" s="74" t="e">
        <f t="shared" si="3"/>
        <v>#N/A</v>
      </c>
      <c r="W113" s="75"/>
      <c r="X113" s="68"/>
      <c r="Y113" s="68"/>
      <c r="Z113" s="76"/>
      <c r="AA113" s="77" t="e">
        <f>INDEX('MFR_List ref'!$A:$A,MATCH($AB113,'MFR_List ref'!$B:$B,0))</f>
        <v>#N/A</v>
      </c>
      <c r="AB113" s="62"/>
      <c r="AC113" s="78"/>
      <c r="AD113" s="79"/>
      <c r="AE113" s="80"/>
      <c r="AF113" s="60"/>
      <c r="AG113" s="73"/>
      <c r="AH113" s="73"/>
      <c r="AI113" s="73"/>
      <c r="AJ113" s="60"/>
      <c r="AK113" s="73"/>
      <c r="AL113" s="73"/>
      <c r="AM113" s="81"/>
      <c r="AN113" s="73"/>
      <c r="AO113" s="78"/>
      <c r="AP113" s="78"/>
      <c r="AQ113" s="78"/>
      <c r="AR113" s="78"/>
      <c r="AS113" s="73"/>
      <c r="AT113" s="73"/>
      <c r="AU113" s="73"/>
      <c r="AV113" s="78"/>
      <c r="AW113" s="73"/>
      <c r="AX113" s="73"/>
      <c r="AY113" s="82"/>
      <c r="AZ113" s="82"/>
      <c r="BA113" s="73"/>
      <c r="BB113" s="73"/>
      <c r="BC113" s="82"/>
      <c r="BD113" s="73"/>
      <c r="BE113" s="73"/>
      <c r="BF113" s="73"/>
      <c r="BG113" s="73"/>
      <c r="BH113" s="82"/>
      <c r="BI113" s="82"/>
      <c r="BJ113" s="82"/>
      <c r="BK113" s="82"/>
      <c r="BL113" s="82"/>
      <c r="BM113" s="82"/>
      <c r="BN113" s="82"/>
      <c r="BO113" s="73"/>
      <c r="BP113" s="68"/>
      <c r="BQ113" s="73"/>
      <c r="BR113" s="48"/>
    </row>
    <row r="114" spans="1:70" s="47" customFormat="1" ht="34.799999999999997" customHeight="1" x14ac:dyDescent="0.3">
      <c r="A114" s="60"/>
      <c r="B114" s="61" t="e">
        <f>VLOOKUP(E114,'Active-Bldg List ref'!$A:$E,4,FALSE)</f>
        <v>#N/A</v>
      </c>
      <c r="C114" s="61" t="e">
        <f>VLOOKUP(E114,'Active-Bldg List ref'!$A:$E,5,FALSE)</f>
        <v>#N/A</v>
      </c>
      <c r="D114" s="61" t="e">
        <f>VLOOKUP(E114,'Active-Bldg List ref'!$A:$B,2,FALSE)</f>
        <v>#N/A</v>
      </c>
      <c r="E114" s="61" t="e">
        <f>INDEX('Active-Bldg List ref'!$A:$A,MATCH(F114,'Active-Bldg List ref'!$C:$C,0))</f>
        <v>#N/A</v>
      </c>
      <c r="F114" s="62"/>
      <c r="G114" s="63"/>
      <c r="H114" s="64"/>
      <c r="I114" s="61" t="e">
        <f>INDEX('Keyword &amp; Type ref'!B:B,MATCH(K114,'Keyword &amp; Type ref'!D:D,0))</f>
        <v>#N/A</v>
      </c>
      <c r="J114" s="66" t="e">
        <f>INDEX('Keyword &amp; Type ref'!F:F,MATCH(L114,'Keyword &amp; Type ref'!H:H,0))</f>
        <v>#N/A</v>
      </c>
      <c r="K114" s="65"/>
      <c r="L114" s="65"/>
      <c r="M114" s="62"/>
      <c r="N114" s="67"/>
      <c r="O114" s="68"/>
      <c r="P114" s="68"/>
      <c r="Q114" s="69" t="e">
        <f>INDEX('Keyword &amp; Type ref'!$F:$V,MATCH(J114,'Keyword &amp; Type ref'!$F:$F,0),MATCH(B114,'Keyword &amp; Type ref'!$1:$1,0))</f>
        <v>#N/A</v>
      </c>
      <c r="R114" s="70" t="e">
        <f>VLOOKUP(J114,'Keyword &amp; Type ref'!$F:$L,7,FALSE)</f>
        <v>#N/A</v>
      </c>
      <c r="S114" s="71" t="e">
        <f>CONCATENATE(E114,":",VLOOKUP(J114,'Keyword &amp; Type ref'!F:H, 3,FALSE),":",$X114)</f>
        <v>#N/A</v>
      </c>
      <c r="T114" s="72" t="e">
        <f t="shared" si="2"/>
        <v>#N/A</v>
      </c>
      <c r="U114" s="73"/>
      <c r="V114" s="74" t="e">
        <f t="shared" si="3"/>
        <v>#N/A</v>
      </c>
      <c r="W114" s="75"/>
      <c r="X114" s="68"/>
      <c r="Y114" s="68"/>
      <c r="Z114" s="76"/>
      <c r="AA114" s="77" t="e">
        <f>INDEX('MFR_List ref'!$A:$A,MATCH($AB114,'MFR_List ref'!$B:$B,0))</f>
        <v>#N/A</v>
      </c>
      <c r="AB114" s="62"/>
      <c r="AC114" s="78"/>
      <c r="AD114" s="79"/>
      <c r="AE114" s="80"/>
      <c r="AF114" s="60"/>
      <c r="AG114" s="73"/>
      <c r="AH114" s="73"/>
      <c r="AI114" s="73"/>
      <c r="AJ114" s="60"/>
      <c r="AK114" s="73"/>
      <c r="AL114" s="73"/>
      <c r="AM114" s="81"/>
      <c r="AN114" s="73"/>
      <c r="AO114" s="78"/>
      <c r="AP114" s="78"/>
      <c r="AQ114" s="78"/>
      <c r="AR114" s="78"/>
      <c r="AS114" s="73"/>
      <c r="AT114" s="73"/>
      <c r="AU114" s="73"/>
      <c r="AV114" s="78"/>
      <c r="AW114" s="73"/>
      <c r="AX114" s="73"/>
      <c r="AY114" s="82"/>
      <c r="AZ114" s="82"/>
      <c r="BA114" s="73"/>
      <c r="BB114" s="73"/>
      <c r="BC114" s="82"/>
      <c r="BD114" s="73"/>
      <c r="BE114" s="73"/>
      <c r="BF114" s="73"/>
      <c r="BG114" s="73"/>
      <c r="BH114" s="82"/>
      <c r="BI114" s="82"/>
      <c r="BJ114" s="82"/>
      <c r="BK114" s="82"/>
      <c r="BL114" s="82"/>
      <c r="BM114" s="82"/>
      <c r="BN114" s="82"/>
      <c r="BO114" s="73"/>
      <c r="BP114" s="68"/>
      <c r="BQ114" s="73"/>
      <c r="BR114" s="48"/>
    </row>
    <row r="115" spans="1:70" s="47" customFormat="1" ht="34.799999999999997" customHeight="1" x14ac:dyDescent="0.3">
      <c r="A115" s="60"/>
      <c r="B115" s="61" t="e">
        <f>VLOOKUP(E115,'Active-Bldg List ref'!$A:$E,4,FALSE)</f>
        <v>#N/A</v>
      </c>
      <c r="C115" s="61" t="e">
        <f>VLOOKUP(E115,'Active-Bldg List ref'!$A:$E,5,FALSE)</f>
        <v>#N/A</v>
      </c>
      <c r="D115" s="61" t="e">
        <f>VLOOKUP(E115,'Active-Bldg List ref'!$A:$B,2,FALSE)</f>
        <v>#N/A</v>
      </c>
      <c r="E115" s="61" t="e">
        <f>INDEX('Active-Bldg List ref'!$A:$A,MATCH(F115,'Active-Bldg List ref'!$C:$C,0))</f>
        <v>#N/A</v>
      </c>
      <c r="F115" s="62"/>
      <c r="G115" s="63"/>
      <c r="H115" s="64"/>
      <c r="I115" s="61" t="e">
        <f>INDEX('Keyword &amp; Type ref'!B:B,MATCH(K115,'Keyword &amp; Type ref'!D:D,0))</f>
        <v>#N/A</v>
      </c>
      <c r="J115" s="66" t="e">
        <f>INDEX('Keyword &amp; Type ref'!F:F,MATCH(L115,'Keyword &amp; Type ref'!H:H,0))</f>
        <v>#N/A</v>
      </c>
      <c r="K115" s="65"/>
      <c r="L115" s="65"/>
      <c r="M115" s="62"/>
      <c r="N115" s="67"/>
      <c r="O115" s="68"/>
      <c r="P115" s="68"/>
      <c r="Q115" s="69" t="e">
        <f>INDEX('Keyword &amp; Type ref'!$F:$V,MATCH(J115,'Keyword &amp; Type ref'!$F:$F,0),MATCH(B115,'Keyword &amp; Type ref'!$1:$1,0))</f>
        <v>#N/A</v>
      </c>
      <c r="R115" s="70" t="e">
        <f>VLOOKUP(J115,'Keyword &amp; Type ref'!$F:$L,7,FALSE)</f>
        <v>#N/A</v>
      </c>
      <c r="S115" s="71" t="e">
        <f>CONCATENATE(E115,":",VLOOKUP(J115,'Keyword &amp; Type ref'!F:H, 3,FALSE),":",$X115)</f>
        <v>#N/A</v>
      </c>
      <c r="T115" s="72" t="e">
        <f t="shared" si="2"/>
        <v>#N/A</v>
      </c>
      <c r="U115" s="73"/>
      <c r="V115" s="74" t="e">
        <f t="shared" si="3"/>
        <v>#N/A</v>
      </c>
      <c r="W115" s="75"/>
      <c r="X115" s="68"/>
      <c r="Y115" s="68"/>
      <c r="Z115" s="76"/>
      <c r="AA115" s="77" t="e">
        <f>INDEX('MFR_List ref'!$A:$A,MATCH($AB115,'MFR_List ref'!$B:$B,0))</f>
        <v>#N/A</v>
      </c>
      <c r="AB115" s="62"/>
      <c r="AC115" s="78"/>
      <c r="AD115" s="79"/>
      <c r="AE115" s="80"/>
      <c r="AF115" s="60"/>
      <c r="AG115" s="73"/>
      <c r="AH115" s="73"/>
      <c r="AI115" s="73"/>
      <c r="AJ115" s="60"/>
      <c r="AK115" s="73"/>
      <c r="AL115" s="73"/>
      <c r="AM115" s="81"/>
      <c r="AN115" s="73"/>
      <c r="AO115" s="78"/>
      <c r="AP115" s="78"/>
      <c r="AQ115" s="78"/>
      <c r="AR115" s="78"/>
      <c r="AS115" s="73"/>
      <c r="AT115" s="73"/>
      <c r="AU115" s="73"/>
      <c r="AV115" s="78"/>
      <c r="AW115" s="73"/>
      <c r="AX115" s="73"/>
      <c r="AY115" s="82"/>
      <c r="AZ115" s="82"/>
      <c r="BA115" s="73"/>
      <c r="BB115" s="73"/>
      <c r="BC115" s="82"/>
      <c r="BD115" s="73"/>
      <c r="BE115" s="73"/>
      <c r="BF115" s="73"/>
      <c r="BG115" s="73"/>
      <c r="BH115" s="82"/>
      <c r="BI115" s="82"/>
      <c r="BJ115" s="82"/>
      <c r="BK115" s="82"/>
      <c r="BL115" s="82"/>
      <c r="BM115" s="82"/>
      <c r="BN115" s="82"/>
      <c r="BO115" s="73"/>
      <c r="BP115" s="68"/>
      <c r="BQ115" s="73"/>
      <c r="BR115" s="48"/>
    </row>
    <row r="116" spans="1:70" s="47" customFormat="1" ht="34.799999999999997" customHeight="1" x14ac:dyDescent="0.3">
      <c r="A116" s="60"/>
      <c r="B116" s="61" t="e">
        <f>VLOOKUP(E116,'Active-Bldg List ref'!$A:$E,4,FALSE)</f>
        <v>#N/A</v>
      </c>
      <c r="C116" s="61" t="e">
        <f>VLOOKUP(E116,'Active-Bldg List ref'!$A:$E,5,FALSE)</f>
        <v>#N/A</v>
      </c>
      <c r="D116" s="61" t="e">
        <f>VLOOKUP(E116,'Active-Bldg List ref'!$A:$B,2,FALSE)</f>
        <v>#N/A</v>
      </c>
      <c r="E116" s="61" t="e">
        <f>INDEX('Active-Bldg List ref'!$A:$A,MATCH(F116,'Active-Bldg List ref'!$C:$C,0))</f>
        <v>#N/A</v>
      </c>
      <c r="F116" s="62"/>
      <c r="G116" s="63"/>
      <c r="H116" s="64"/>
      <c r="I116" s="61" t="e">
        <f>INDEX('Keyword &amp; Type ref'!B:B,MATCH(K116,'Keyword &amp; Type ref'!D:D,0))</f>
        <v>#N/A</v>
      </c>
      <c r="J116" s="66" t="e">
        <f>INDEX('Keyword &amp; Type ref'!F:F,MATCH(L116,'Keyword &amp; Type ref'!H:H,0))</f>
        <v>#N/A</v>
      </c>
      <c r="K116" s="65"/>
      <c r="L116" s="65"/>
      <c r="M116" s="62"/>
      <c r="N116" s="67"/>
      <c r="O116" s="68"/>
      <c r="P116" s="68"/>
      <c r="Q116" s="69" t="e">
        <f>INDEX('Keyword &amp; Type ref'!$F:$V,MATCH(J116,'Keyword &amp; Type ref'!$F:$F,0),MATCH(B116,'Keyword &amp; Type ref'!$1:$1,0))</f>
        <v>#N/A</v>
      </c>
      <c r="R116" s="70" t="e">
        <f>VLOOKUP(J116,'Keyword &amp; Type ref'!$F:$L,7,FALSE)</f>
        <v>#N/A</v>
      </c>
      <c r="S116" s="71" t="e">
        <f>CONCATENATE(E116,":",VLOOKUP(J116,'Keyword &amp; Type ref'!F:H, 3,FALSE),":",$X116)</f>
        <v>#N/A</v>
      </c>
      <c r="T116" s="72" t="e">
        <f t="shared" si="2"/>
        <v>#N/A</v>
      </c>
      <c r="U116" s="73"/>
      <c r="V116" s="74" t="e">
        <f t="shared" si="3"/>
        <v>#N/A</v>
      </c>
      <c r="W116" s="75"/>
      <c r="X116" s="68"/>
      <c r="Y116" s="68"/>
      <c r="Z116" s="76"/>
      <c r="AA116" s="77" t="e">
        <f>INDEX('MFR_List ref'!$A:$A,MATCH($AB116,'MFR_List ref'!$B:$B,0))</f>
        <v>#N/A</v>
      </c>
      <c r="AB116" s="62"/>
      <c r="AC116" s="78"/>
      <c r="AD116" s="79"/>
      <c r="AE116" s="80"/>
      <c r="AF116" s="60"/>
      <c r="AG116" s="73"/>
      <c r="AH116" s="73"/>
      <c r="AI116" s="73"/>
      <c r="AJ116" s="60"/>
      <c r="AK116" s="73"/>
      <c r="AL116" s="73"/>
      <c r="AM116" s="81"/>
      <c r="AN116" s="73"/>
      <c r="AO116" s="78"/>
      <c r="AP116" s="78"/>
      <c r="AQ116" s="78"/>
      <c r="AR116" s="78"/>
      <c r="AS116" s="73"/>
      <c r="AT116" s="73"/>
      <c r="AU116" s="73"/>
      <c r="AV116" s="78"/>
      <c r="AW116" s="73"/>
      <c r="AX116" s="73"/>
      <c r="AY116" s="82"/>
      <c r="AZ116" s="82"/>
      <c r="BA116" s="73"/>
      <c r="BB116" s="73"/>
      <c r="BC116" s="82"/>
      <c r="BD116" s="73"/>
      <c r="BE116" s="73"/>
      <c r="BF116" s="73"/>
      <c r="BG116" s="73"/>
      <c r="BH116" s="82"/>
      <c r="BI116" s="82"/>
      <c r="BJ116" s="82"/>
      <c r="BK116" s="82"/>
      <c r="BL116" s="82"/>
      <c r="BM116" s="82"/>
      <c r="BN116" s="82"/>
      <c r="BO116" s="73"/>
      <c r="BP116" s="68"/>
      <c r="BQ116" s="73"/>
      <c r="BR116" s="48"/>
    </row>
    <row r="117" spans="1:70" s="47" customFormat="1" ht="34.799999999999997" customHeight="1" x14ac:dyDescent="0.3">
      <c r="A117" s="60"/>
      <c r="B117" s="61" t="e">
        <f>VLOOKUP(E117,'Active-Bldg List ref'!$A:$E,4,FALSE)</f>
        <v>#N/A</v>
      </c>
      <c r="C117" s="61" t="e">
        <f>VLOOKUP(E117,'Active-Bldg List ref'!$A:$E,5,FALSE)</f>
        <v>#N/A</v>
      </c>
      <c r="D117" s="61" t="e">
        <f>VLOOKUP(E117,'Active-Bldg List ref'!$A:$B,2,FALSE)</f>
        <v>#N/A</v>
      </c>
      <c r="E117" s="61" t="e">
        <f>INDEX('Active-Bldg List ref'!$A:$A,MATCH(F117,'Active-Bldg List ref'!$C:$C,0))</f>
        <v>#N/A</v>
      </c>
      <c r="F117" s="62"/>
      <c r="G117" s="63"/>
      <c r="H117" s="64"/>
      <c r="I117" s="61" t="e">
        <f>INDEX('Keyword &amp; Type ref'!B:B,MATCH(K117,'Keyword &amp; Type ref'!D:D,0))</f>
        <v>#N/A</v>
      </c>
      <c r="J117" s="66" t="e">
        <f>INDEX('Keyword &amp; Type ref'!F:F,MATCH(L117,'Keyword &amp; Type ref'!H:H,0))</f>
        <v>#N/A</v>
      </c>
      <c r="K117" s="65"/>
      <c r="L117" s="65"/>
      <c r="M117" s="62"/>
      <c r="N117" s="67"/>
      <c r="O117" s="68"/>
      <c r="P117" s="68"/>
      <c r="Q117" s="69" t="e">
        <f>INDEX('Keyword &amp; Type ref'!$F:$V,MATCH(J117,'Keyword &amp; Type ref'!$F:$F,0),MATCH(B117,'Keyword &amp; Type ref'!$1:$1,0))</f>
        <v>#N/A</v>
      </c>
      <c r="R117" s="70" t="e">
        <f>VLOOKUP(J117,'Keyword &amp; Type ref'!$F:$L,7,FALSE)</f>
        <v>#N/A</v>
      </c>
      <c r="S117" s="71" t="e">
        <f>CONCATENATE(E117,":",VLOOKUP(J117,'Keyword &amp; Type ref'!F:H, 3,FALSE),":",$X117)</f>
        <v>#N/A</v>
      </c>
      <c r="T117" s="72" t="e">
        <f t="shared" si="2"/>
        <v>#N/A</v>
      </c>
      <c r="U117" s="73"/>
      <c r="V117" s="74" t="e">
        <f t="shared" si="3"/>
        <v>#N/A</v>
      </c>
      <c r="W117" s="75"/>
      <c r="X117" s="68"/>
      <c r="Y117" s="68"/>
      <c r="Z117" s="76"/>
      <c r="AA117" s="77" t="e">
        <f>INDEX('MFR_List ref'!$A:$A,MATCH($AB117,'MFR_List ref'!$B:$B,0))</f>
        <v>#N/A</v>
      </c>
      <c r="AB117" s="62"/>
      <c r="AC117" s="78"/>
      <c r="AD117" s="79"/>
      <c r="AE117" s="80"/>
      <c r="AF117" s="60"/>
      <c r="AG117" s="73"/>
      <c r="AH117" s="73"/>
      <c r="AI117" s="73"/>
      <c r="AJ117" s="60"/>
      <c r="AK117" s="73"/>
      <c r="AL117" s="73"/>
      <c r="AM117" s="81"/>
      <c r="AN117" s="73"/>
      <c r="AO117" s="78"/>
      <c r="AP117" s="78"/>
      <c r="AQ117" s="78"/>
      <c r="AR117" s="78"/>
      <c r="AS117" s="73"/>
      <c r="AT117" s="73"/>
      <c r="AU117" s="73"/>
      <c r="AV117" s="78"/>
      <c r="AW117" s="73"/>
      <c r="AX117" s="73"/>
      <c r="AY117" s="82"/>
      <c r="AZ117" s="82"/>
      <c r="BA117" s="73"/>
      <c r="BB117" s="73"/>
      <c r="BC117" s="82"/>
      <c r="BD117" s="73"/>
      <c r="BE117" s="73"/>
      <c r="BF117" s="73"/>
      <c r="BG117" s="73"/>
      <c r="BH117" s="82"/>
      <c r="BI117" s="82"/>
      <c r="BJ117" s="82"/>
      <c r="BK117" s="82"/>
      <c r="BL117" s="82"/>
      <c r="BM117" s="82"/>
      <c r="BN117" s="82"/>
      <c r="BO117" s="73"/>
      <c r="BP117" s="68"/>
      <c r="BQ117" s="73"/>
      <c r="BR117" s="48"/>
    </row>
    <row r="118" spans="1:70" s="47" customFormat="1" ht="34.799999999999997" customHeight="1" x14ac:dyDescent="0.3">
      <c r="A118" s="60"/>
      <c r="B118" s="61" t="e">
        <f>VLOOKUP(E118,'Active-Bldg List ref'!$A:$E,4,FALSE)</f>
        <v>#N/A</v>
      </c>
      <c r="C118" s="61" t="e">
        <f>VLOOKUP(E118,'Active-Bldg List ref'!$A:$E,5,FALSE)</f>
        <v>#N/A</v>
      </c>
      <c r="D118" s="61" t="e">
        <f>VLOOKUP(E118,'Active-Bldg List ref'!$A:$B,2,FALSE)</f>
        <v>#N/A</v>
      </c>
      <c r="E118" s="61" t="e">
        <f>INDEX('Active-Bldg List ref'!$A:$A,MATCH(F118,'Active-Bldg List ref'!$C:$C,0))</f>
        <v>#N/A</v>
      </c>
      <c r="F118" s="62"/>
      <c r="G118" s="63"/>
      <c r="H118" s="64"/>
      <c r="I118" s="61" t="e">
        <f>INDEX('Keyword &amp; Type ref'!B:B,MATCH(K118,'Keyword &amp; Type ref'!D:D,0))</f>
        <v>#N/A</v>
      </c>
      <c r="J118" s="66" t="e">
        <f>INDEX('Keyword &amp; Type ref'!F:F,MATCH(L118,'Keyword &amp; Type ref'!H:H,0))</f>
        <v>#N/A</v>
      </c>
      <c r="K118" s="65"/>
      <c r="L118" s="65"/>
      <c r="M118" s="62"/>
      <c r="N118" s="67"/>
      <c r="O118" s="68"/>
      <c r="P118" s="68"/>
      <c r="Q118" s="69" t="e">
        <f>INDEX('Keyword &amp; Type ref'!$F:$V,MATCH(J118,'Keyword &amp; Type ref'!$F:$F,0),MATCH(B118,'Keyword &amp; Type ref'!$1:$1,0))</f>
        <v>#N/A</v>
      </c>
      <c r="R118" s="70" t="e">
        <f>VLOOKUP(J118,'Keyword &amp; Type ref'!$F:$L,7,FALSE)</f>
        <v>#N/A</v>
      </c>
      <c r="S118" s="71" t="e">
        <f>CONCATENATE(E118,":",VLOOKUP(J118,'Keyword &amp; Type ref'!F:H, 3,FALSE),":",$X118)</f>
        <v>#N/A</v>
      </c>
      <c r="T118" s="72" t="e">
        <f t="shared" si="2"/>
        <v>#N/A</v>
      </c>
      <c r="U118" s="73"/>
      <c r="V118" s="74" t="e">
        <f t="shared" si="3"/>
        <v>#N/A</v>
      </c>
      <c r="W118" s="75"/>
      <c r="X118" s="68"/>
      <c r="Y118" s="68"/>
      <c r="Z118" s="76"/>
      <c r="AA118" s="77" t="e">
        <f>INDEX('MFR_List ref'!$A:$A,MATCH($AB118,'MFR_List ref'!$B:$B,0))</f>
        <v>#N/A</v>
      </c>
      <c r="AB118" s="62"/>
      <c r="AC118" s="78"/>
      <c r="AD118" s="79"/>
      <c r="AE118" s="80"/>
      <c r="AF118" s="60"/>
      <c r="AG118" s="73"/>
      <c r="AH118" s="73"/>
      <c r="AI118" s="73"/>
      <c r="AJ118" s="60"/>
      <c r="AK118" s="73"/>
      <c r="AL118" s="73"/>
      <c r="AM118" s="81"/>
      <c r="AN118" s="73"/>
      <c r="AO118" s="78"/>
      <c r="AP118" s="78"/>
      <c r="AQ118" s="78"/>
      <c r="AR118" s="78"/>
      <c r="AS118" s="73"/>
      <c r="AT118" s="73"/>
      <c r="AU118" s="73"/>
      <c r="AV118" s="78"/>
      <c r="AW118" s="73"/>
      <c r="AX118" s="73"/>
      <c r="AY118" s="82"/>
      <c r="AZ118" s="82"/>
      <c r="BA118" s="73"/>
      <c r="BB118" s="73"/>
      <c r="BC118" s="82"/>
      <c r="BD118" s="73"/>
      <c r="BE118" s="73"/>
      <c r="BF118" s="73"/>
      <c r="BG118" s="73"/>
      <c r="BH118" s="82"/>
      <c r="BI118" s="82"/>
      <c r="BJ118" s="82"/>
      <c r="BK118" s="82"/>
      <c r="BL118" s="82"/>
      <c r="BM118" s="82"/>
      <c r="BN118" s="82"/>
      <c r="BO118" s="73"/>
      <c r="BP118" s="68"/>
      <c r="BQ118" s="73"/>
      <c r="BR118" s="48"/>
    </row>
    <row r="119" spans="1:70" s="47" customFormat="1" ht="34.799999999999997" customHeight="1" x14ac:dyDescent="0.3">
      <c r="A119" s="60"/>
      <c r="B119" s="61" t="e">
        <f>VLOOKUP(E119,'Active-Bldg List ref'!$A:$E,4,FALSE)</f>
        <v>#N/A</v>
      </c>
      <c r="C119" s="61" t="e">
        <f>VLOOKUP(E119,'Active-Bldg List ref'!$A:$E,5,FALSE)</f>
        <v>#N/A</v>
      </c>
      <c r="D119" s="61" t="e">
        <f>VLOOKUP(E119,'Active-Bldg List ref'!$A:$B,2,FALSE)</f>
        <v>#N/A</v>
      </c>
      <c r="E119" s="61" t="e">
        <f>INDEX('Active-Bldg List ref'!$A:$A,MATCH(F119,'Active-Bldg List ref'!$C:$C,0))</f>
        <v>#N/A</v>
      </c>
      <c r="F119" s="62"/>
      <c r="G119" s="63"/>
      <c r="H119" s="64"/>
      <c r="I119" s="61" t="e">
        <f>INDEX('Keyword &amp; Type ref'!B:B,MATCH(K119,'Keyword &amp; Type ref'!D:D,0))</f>
        <v>#N/A</v>
      </c>
      <c r="J119" s="66" t="e">
        <f>INDEX('Keyword &amp; Type ref'!F:F,MATCH(L119,'Keyword &amp; Type ref'!H:H,0))</f>
        <v>#N/A</v>
      </c>
      <c r="K119" s="65"/>
      <c r="L119" s="65"/>
      <c r="M119" s="62"/>
      <c r="N119" s="67"/>
      <c r="O119" s="68"/>
      <c r="P119" s="68"/>
      <c r="Q119" s="69" t="e">
        <f>INDEX('Keyword &amp; Type ref'!$F:$V,MATCH(J119,'Keyword &amp; Type ref'!$F:$F,0),MATCH(B119,'Keyword &amp; Type ref'!$1:$1,0))</f>
        <v>#N/A</v>
      </c>
      <c r="R119" s="70" t="e">
        <f>VLOOKUP(J119,'Keyword &amp; Type ref'!$F:$L,7,FALSE)</f>
        <v>#N/A</v>
      </c>
      <c r="S119" s="71" t="e">
        <f>CONCATENATE(E119,":",VLOOKUP(J119,'Keyword &amp; Type ref'!F:H, 3,FALSE),":",$X119)</f>
        <v>#N/A</v>
      </c>
      <c r="T119" s="72" t="e">
        <f t="shared" si="2"/>
        <v>#N/A</v>
      </c>
      <c r="U119" s="73"/>
      <c r="V119" s="74" t="e">
        <f t="shared" si="3"/>
        <v>#N/A</v>
      </c>
      <c r="W119" s="75"/>
      <c r="X119" s="68"/>
      <c r="Y119" s="68"/>
      <c r="Z119" s="76"/>
      <c r="AA119" s="77" t="e">
        <f>INDEX('MFR_List ref'!$A:$A,MATCH($AB119,'MFR_List ref'!$B:$B,0))</f>
        <v>#N/A</v>
      </c>
      <c r="AB119" s="62"/>
      <c r="AC119" s="78"/>
      <c r="AD119" s="79"/>
      <c r="AE119" s="80"/>
      <c r="AF119" s="60"/>
      <c r="AG119" s="73"/>
      <c r="AH119" s="73"/>
      <c r="AI119" s="73"/>
      <c r="AJ119" s="60"/>
      <c r="AK119" s="73"/>
      <c r="AL119" s="73"/>
      <c r="AM119" s="81"/>
      <c r="AN119" s="73"/>
      <c r="AO119" s="78"/>
      <c r="AP119" s="78"/>
      <c r="AQ119" s="78"/>
      <c r="AR119" s="78"/>
      <c r="AS119" s="73"/>
      <c r="AT119" s="73"/>
      <c r="AU119" s="73"/>
      <c r="AV119" s="78"/>
      <c r="AW119" s="73"/>
      <c r="AX119" s="73"/>
      <c r="AY119" s="82"/>
      <c r="AZ119" s="82"/>
      <c r="BA119" s="73"/>
      <c r="BB119" s="73"/>
      <c r="BC119" s="82"/>
      <c r="BD119" s="73"/>
      <c r="BE119" s="73"/>
      <c r="BF119" s="73"/>
      <c r="BG119" s="73"/>
      <c r="BH119" s="82"/>
      <c r="BI119" s="82"/>
      <c r="BJ119" s="82"/>
      <c r="BK119" s="82"/>
      <c r="BL119" s="82"/>
      <c r="BM119" s="82"/>
      <c r="BN119" s="82"/>
      <c r="BO119" s="73"/>
      <c r="BP119" s="68"/>
      <c r="BQ119" s="73"/>
      <c r="BR119" s="48"/>
    </row>
    <row r="120" spans="1:70" s="47" customFormat="1" ht="34.799999999999997" customHeight="1" x14ac:dyDescent="0.3">
      <c r="A120" s="60"/>
      <c r="B120" s="61" t="e">
        <f>VLOOKUP(E120,'Active-Bldg List ref'!$A:$E,4,FALSE)</f>
        <v>#N/A</v>
      </c>
      <c r="C120" s="61" t="e">
        <f>VLOOKUP(E120,'Active-Bldg List ref'!$A:$E,5,FALSE)</f>
        <v>#N/A</v>
      </c>
      <c r="D120" s="61" t="e">
        <f>VLOOKUP(E120,'Active-Bldg List ref'!$A:$B,2,FALSE)</f>
        <v>#N/A</v>
      </c>
      <c r="E120" s="61" t="e">
        <f>INDEX('Active-Bldg List ref'!$A:$A,MATCH(F120,'Active-Bldg List ref'!$C:$C,0))</f>
        <v>#N/A</v>
      </c>
      <c r="F120" s="62"/>
      <c r="G120" s="63"/>
      <c r="H120" s="64"/>
      <c r="I120" s="61" t="e">
        <f>INDEX('Keyword &amp; Type ref'!B:B,MATCH(K120,'Keyword &amp; Type ref'!D:D,0))</f>
        <v>#N/A</v>
      </c>
      <c r="J120" s="66" t="e">
        <f>INDEX('Keyword &amp; Type ref'!F:F,MATCH(L120,'Keyword &amp; Type ref'!H:H,0))</f>
        <v>#N/A</v>
      </c>
      <c r="K120" s="65"/>
      <c r="L120" s="65"/>
      <c r="M120" s="62"/>
      <c r="N120" s="67"/>
      <c r="O120" s="68"/>
      <c r="P120" s="68"/>
      <c r="Q120" s="69" t="e">
        <f>INDEX('Keyword &amp; Type ref'!$F:$V,MATCH(J120,'Keyword &amp; Type ref'!$F:$F,0),MATCH(B120,'Keyword &amp; Type ref'!$1:$1,0))</f>
        <v>#N/A</v>
      </c>
      <c r="R120" s="70" t="e">
        <f>VLOOKUP(J120,'Keyword &amp; Type ref'!$F:$L,7,FALSE)</f>
        <v>#N/A</v>
      </c>
      <c r="S120" s="71" t="e">
        <f>CONCATENATE(E120,":",VLOOKUP(J120,'Keyword &amp; Type ref'!F:H, 3,FALSE),":",$X120)</f>
        <v>#N/A</v>
      </c>
      <c r="T120" s="72" t="e">
        <f t="shared" si="2"/>
        <v>#N/A</v>
      </c>
      <c r="U120" s="73"/>
      <c r="V120" s="74" t="e">
        <f t="shared" si="3"/>
        <v>#N/A</v>
      </c>
      <c r="W120" s="75"/>
      <c r="X120" s="68"/>
      <c r="Y120" s="68"/>
      <c r="Z120" s="76"/>
      <c r="AA120" s="77" t="e">
        <f>INDEX('MFR_List ref'!$A:$A,MATCH($AB120,'MFR_List ref'!$B:$B,0))</f>
        <v>#N/A</v>
      </c>
      <c r="AB120" s="62"/>
      <c r="AC120" s="78"/>
      <c r="AD120" s="79"/>
      <c r="AE120" s="80"/>
      <c r="AF120" s="60"/>
      <c r="AG120" s="73"/>
      <c r="AH120" s="73"/>
      <c r="AI120" s="73"/>
      <c r="AJ120" s="60"/>
      <c r="AK120" s="73"/>
      <c r="AL120" s="73"/>
      <c r="AM120" s="81"/>
      <c r="AN120" s="73"/>
      <c r="AO120" s="78"/>
      <c r="AP120" s="78"/>
      <c r="AQ120" s="78"/>
      <c r="AR120" s="78"/>
      <c r="AS120" s="73"/>
      <c r="AT120" s="73"/>
      <c r="AU120" s="73"/>
      <c r="AV120" s="78"/>
      <c r="AW120" s="73"/>
      <c r="AX120" s="73"/>
      <c r="AY120" s="82"/>
      <c r="AZ120" s="82"/>
      <c r="BA120" s="73"/>
      <c r="BB120" s="73"/>
      <c r="BC120" s="82"/>
      <c r="BD120" s="73"/>
      <c r="BE120" s="73"/>
      <c r="BF120" s="73"/>
      <c r="BG120" s="73"/>
      <c r="BH120" s="82"/>
      <c r="BI120" s="82"/>
      <c r="BJ120" s="82"/>
      <c r="BK120" s="82"/>
      <c r="BL120" s="82"/>
      <c r="BM120" s="82"/>
      <c r="BN120" s="82"/>
      <c r="BO120" s="73"/>
      <c r="BP120" s="68"/>
      <c r="BQ120" s="73"/>
      <c r="BR120" s="48"/>
    </row>
    <row r="121" spans="1:70" s="47" customFormat="1" ht="34.799999999999997" customHeight="1" x14ac:dyDescent="0.3">
      <c r="A121" s="60"/>
      <c r="B121" s="61" t="e">
        <f>VLOOKUP(E121,'Active-Bldg List ref'!$A:$E,4,FALSE)</f>
        <v>#N/A</v>
      </c>
      <c r="C121" s="61" t="e">
        <f>VLOOKUP(E121,'Active-Bldg List ref'!$A:$E,5,FALSE)</f>
        <v>#N/A</v>
      </c>
      <c r="D121" s="61" t="e">
        <f>VLOOKUP(E121,'Active-Bldg List ref'!$A:$B,2,FALSE)</f>
        <v>#N/A</v>
      </c>
      <c r="E121" s="61" t="e">
        <f>INDEX('Active-Bldg List ref'!$A:$A,MATCH(F121,'Active-Bldg List ref'!$C:$C,0))</f>
        <v>#N/A</v>
      </c>
      <c r="F121" s="62"/>
      <c r="G121" s="63"/>
      <c r="H121" s="64"/>
      <c r="I121" s="61" t="e">
        <f>INDEX('Keyword &amp; Type ref'!B:B,MATCH(K121,'Keyword &amp; Type ref'!D:D,0))</f>
        <v>#N/A</v>
      </c>
      <c r="J121" s="66" t="e">
        <f>INDEX('Keyword &amp; Type ref'!F:F,MATCH(L121,'Keyword &amp; Type ref'!H:H,0))</f>
        <v>#N/A</v>
      </c>
      <c r="K121" s="65"/>
      <c r="L121" s="65"/>
      <c r="M121" s="62"/>
      <c r="N121" s="67"/>
      <c r="O121" s="68"/>
      <c r="P121" s="68"/>
      <c r="Q121" s="69" t="e">
        <f>INDEX('Keyword &amp; Type ref'!$F:$V,MATCH(J121,'Keyword &amp; Type ref'!$F:$F,0),MATCH(B121,'Keyword &amp; Type ref'!$1:$1,0))</f>
        <v>#N/A</v>
      </c>
      <c r="R121" s="70" t="e">
        <f>VLOOKUP(J121,'Keyword &amp; Type ref'!$F:$L,7,FALSE)</f>
        <v>#N/A</v>
      </c>
      <c r="S121" s="71" t="e">
        <f>CONCATENATE(E121,":",VLOOKUP(J121,'Keyword &amp; Type ref'!F:H, 3,FALSE),":",$X121)</f>
        <v>#N/A</v>
      </c>
      <c r="T121" s="72" t="e">
        <f t="shared" si="2"/>
        <v>#N/A</v>
      </c>
      <c r="U121" s="73"/>
      <c r="V121" s="74" t="e">
        <f t="shared" si="3"/>
        <v>#N/A</v>
      </c>
      <c r="W121" s="75"/>
      <c r="X121" s="68"/>
      <c r="Y121" s="68"/>
      <c r="Z121" s="76"/>
      <c r="AA121" s="77" t="e">
        <f>INDEX('MFR_List ref'!$A:$A,MATCH($AB121,'MFR_List ref'!$B:$B,0))</f>
        <v>#N/A</v>
      </c>
      <c r="AB121" s="62"/>
      <c r="AC121" s="78"/>
      <c r="AD121" s="79"/>
      <c r="AE121" s="80"/>
      <c r="AF121" s="60"/>
      <c r="AG121" s="73"/>
      <c r="AH121" s="73"/>
      <c r="AI121" s="73"/>
      <c r="AJ121" s="60"/>
      <c r="AK121" s="73"/>
      <c r="AL121" s="73"/>
      <c r="AM121" s="81"/>
      <c r="AN121" s="73"/>
      <c r="AO121" s="78"/>
      <c r="AP121" s="78"/>
      <c r="AQ121" s="78"/>
      <c r="AR121" s="78"/>
      <c r="AS121" s="73"/>
      <c r="AT121" s="73"/>
      <c r="AU121" s="73"/>
      <c r="AV121" s="78"/>
      <c r="AW121" s="73"/>
      <c r="AX121" s="73"/>
      <c r="AY121" s="82"/>
      <c r="AZ121" s="82"/>
      <c r="BA121" s="73"/>
      <c r="BB121" s="73"/>
      <c r="BC121" s="82"/>
      <c r="BD121" s="73"/>
      <c r="BE121" s="73"/>
      <c r="BF121" s="73"/>
      <c r="BG121" s="73"/>
      <c r="BH121" s="82"/>
      <c r="BI121" s="82"/>
      <c r="BJ121" s="82"/>
      <c r="BK121" s="82"/>
      <c r="BL121" s="82"/>
      <c r="BM121" s="82"/>
      <c r="BN121" s="82"/>
      <c r="BO121" s="73"/>
      <c r="BP121" s="68"/>
      <c r="BQ121" s="73"/>
      <c r="BR121" s="48"/>
    </row>
    <row r="122" spans="1:70" s="47" customFormat="1" ht="34.799999999999997" customHeight="1" x14ac:dyDescent="0.3">
      <c r="A122" s="60"/>
      <c r="B122" s="61" t="e">
        <f>VLOOKUP(E122,'Active-Bldg List ref'!$A:$E,4,FALSE)</f>
        <v>#N/A</v>
      </c>
      <c r="C122" s="61" t="e">
        <f>VLOOKUP(E122,'Active-Bldg List ref'!$A:$E,5,FALSE)</f>
        <v>#N/A</v>
      </c>
      <c r="D122" s="61" t="e">
        <f>VLOOKUP(E122,'Active-Bldg List ref'!$A:$B,2,FALSE)</f>
        <v>#N/A</v>
      </c>
      <c r="E122" s="61" t="e">
        <f>INDEX('Active-Bldg List ref'!$A:$A,MATCH(F122,'Active-Bldg List ref'!$C:$C,0))</f>
        <v>#N/A</v>
      </c>
      <c r="F122" s="62"/>
      <c r="G122" s="63"/>
      <c r="H122" s="64"/>
      <c r="I122" s="61" t="e">
        <f>INDEX('Keyword &amp; Type ref'!B:B,MATCH(K122,'Keyword &amp; Type ref'!D:D,0))</f>
        <v>#N/A</v>
      </c>
      <c r="J122" s="66" t="e">
        <f>INDEX('Keyword &amp; Type ref'!F:F,MATCH(L122,'Keyword &amp; Type ref'!H:H,0))</f>
        <v>#N/A</v>
      </c>
      <c r="K122" s="65"/>
      <c r="L122" s="65"/>
      <c r="M122" s="62"/>
      <c r="N122" s="67"/>
      <c r="O122" s="68"/>
      <c r="P122" s="68"/>
      <c r="Q122" s="69" t="e">
        <f>INDEX('Keyword &amp; Type ref'!$F:$V,MATCH(J122,'Keyword &amp; Type ref'!$F:$F,0),MATCH(B122,'Keyword &amp; Type ref'!$1:$1,0))</f>
        <v>#N/A</v>
      </c>
      <c r="R122" s="70" t="e">
        <f>VLOOKUP(J122,'Keyword &amp; Type ref'!$F:$L,7,FALSE)</f>
        <v>#N/A</v>
      </c>
      <c r="S122" s="71" t="e">
        <f>CONCATENATE(E122,":",VLOOKUP(J122,'Keyword &amp; Type ref'!F:H, 3,FALSE),":",$X122)</f>
        <v>#N/A</v>
      </c>
      <c r="T122" s="72" t="e">
        <f t="shared" si="2"/>
        <v>#N/A</v>
      </c>
      <c r="U122" s="73"/>
      <c r="V122" s="74" t="e">
        <f t="shared" si="3"/>
        <v>#N/A</v>
      </c>
      <c r="W122" s="75"/>
      <c r="X122" s="68"/>
      <c r="Y122" s="68"/>
      <c r="Z122" s="76"/>
      <c r="AA122" s="77" t="e">
        <f>INDEX('MFR_List ref'!$A:$A,MATCH($AB122,'MFR_List ref'!$B:$B,0))</f>
        <v>#N/A</v>
      </c>
      <c r="AB122" s="62"/>
      <c r="AC122" s="78"/>
      <c r="AD122" s="79"/>
      <c r="AE122" s="80"/>
      <c r="AF122" s="60"/>
      <c r="AG122" s="73"/>
      <c r="AH122" s="73"/>
      <c r="AI122" s="73"/>
      <c r="AJ122" s="60"/>
      <c r="AK122" s="73"/>
      <c r="AL122" s="73"/>
      <c r="AM122" s="81"/>
      <c r="AN122" s="73"/>
      <c r="AO122" s="78"/>
      <c r="AP122" s="78"/>
      <c r="AQ122" s="78"/>
      <c r="AR122" s="78"/>
      <c r="AS122" s="73"/>
      <c r="AT122" s="73"/>
      <c r="AU122" s="73"/>
      <c r="AV122" s="78"/>
      <c r="AW122" s="73"/>
      <c r="AX122" s="73"/>
      <c r="AY122" s="82"/>
      <c r="AZ122" s="82"/>
      <c r="BA122" s="73"/>
      <c r="BB122" s="73"/>
      <c r="BC122" s="82"/>
      <c r="BD122" s="73"/>
      <c r="BE122" s="73"/>
      <c r="BF122" s="73"/>
      <c r="BG122" s="73"/>
      <c r="BH122" s="82"/>
      <c r="BI122" s="82"/>
      <c r="BJ122" s="82"/>
      <c r="BK122" s="82"/>
      <c r="BL122" s="82"/>
      <c r="BM122" s="82"/>
      <c r="BN122" s="82"/>
      <c r="BO122" s="73"/>
      <c r="BP122" s="68"/>
      <c r="BQ122" s="73"/>
      <c r="BR122" s="48"/>
    </row>
    <row r="123" spans="1:70" s="47" customFormat="1" ht="34.799999999999997" customHeight="1" x14ac:dyDescent="0.3">
      <c r="A123" s="60"/>
      <c r="B123" s="61" t="e">
        <f>VLOOKUP(E123,'Active-Bldg List ref'!$A:$E,4,FALSE)</f>
        <v>#N/A</v>
      </c>
      <c r="C123" s="61" t="e">
        <f>VLOOKUP(E123,'Active-Bldg List ref'!$A:$E,5,FALSE)</f>
        <v>#N/A</v>
      </c>
      <c r="D123" s="61" t="e">
        <f>VLOOKUP(E123,'Active-Bldg List ref'!$A:$B,2,FALSE)</f>
        <v>#N/A</v>
      </c>
      <c r="E123" s="61" t="e">
        <f>INDEX('Active-Bldg List ref'!$A:$A,MATCH(F123,'Active-Bldg List ref'!$C:$C,0))</f>
        <v>#N/A</v>
      </c>
      <c r="F123" s="62"/>
      <c r="G123" s="63"/>
      <c r="H123" s="64"/>
      <c r="I123" s="61" t="e">
        <f>INDEX('Keyword &amp; Type ref'!B:B,MATCH(K123,'Keyword &amp; Type ref'!D:D,0))</f>
        <v>#N/A</v>
      </c>
      <c r="J123" s="66" t="e">
        <f>INDEX('Keyword &amp; Type ref'!F:F,MATCH(L123,'Keyword &amp; Type ref'!H:H,0))</f>
        <v>#N/A</v>
      </c>
      <c r="K123" s="65"/>
      <c r="L123" s="65"/>
      <c r="M123" s="62"/>
      <c r="N123" s="67"/>
      <c r="O123" s="68"/>
      <c r="P123" s="68"/>
      <c r="Q123" s="69" t="e">
        <f>INDEX('Keyword &amp; Type ref'!$F:$V,MATCH(J123,'Keyword &amp; Type ref'!$F:$F,0),MATCH(B123,'Keyword &amp; Type ref'!$1:$1,0))</f>
        <v>#N/A</v>
      </c>
      <c r="R123" s="70" t="e">
        <f>VLOOKUP(J123,'Keyword &amp; Type ref'!$F:$L,7,FALSE)</f>
        <v>#N/A</v>
      </c>
      <c r="S123" s="71" t="e">
        <f>CONCATENATE(E123,":",VLOOKUP(J123,'Keyword &amp; Type ref'!F:H, 3,FALSE),":",$X123)</f>
        <v>#N/A</v>
      </c>
      <c r="T123" s="72" t="e">
        <f t="shared" si="2"/>
        <v>#N/A</v>
      </c>
      <c r="U123" s="73"/>
      <c r="V123" s="74" t="e">
        <f t="shared" si="3"/>
        <v>#N/A</v>
      </c>
      <c r="W123" s="75"/>
      <c r="X123" s="68"/>
      <c r="Y123" s="68"/>
      <c r="Z123" s="76"/>
      <c r="AA123" s="77" t="e">
        <f>INDEX('MFR_List ref'!$A:$A,MATCH($AB123,'MFR_List ref'!$B:$B,0))</f>
        <v>#N/A</v>
      </c>
      <c r="AB123" s="62"/>
      <c r="AC123" s="78"/>
      <c r="AD123" s="79"/>
      <c r="AE123" s="80"/>
      <c r="AF123" s="60"/>
      <c r="AG123" s="73"/>
      <c r="AH123" s="73"/>
      <c r="AI123" s="73"/>
      <c r="AJ123" s="60"/>
      <c r="AK123" s="73"/>
      <c r="AL123" s="73"/>
      <c r="AM123" s="81"/>
      <c r="AN123" s="73"/>
      <c r="AO123" s="78"/>
      <c r="AP123" s="78"/>
      <c r="AQ123" s="78"/>
      <c r="AR123" s="78"/>
      <c r="AS123" s="73"/>
      <c r="AT123" s="73"/>
      <c r="AU123" s="73"/>
      <c r="AV123" s="78"/>
      <c r="AW123" s="73"/>
      <c r="AX123" s="73"/>
      <c r="AY123" s="82"/>
      <c r="AZ123" s="82"/>
      <c r="BA123" s="73"/>
      <c r="BB123" s="73"/>
      <c r="BC123" s="82"/>
      <c r="BD123" s="73"/>
      <c r="BE123" s="73"/>
      <c r="BF123" s="73"/>
      <c r="BG123" s="73"/>
      <c r="BH123" s="82"/>
      <c r="BI123" s="82"/>
      <c r="BJ123" s="82"/>
      <c r="BK123" s="82"/>
      <c r="BL123" s="82"/>
      <c r="BM123" s="82"/>
      <c r="BN123" s="82"/>
      <c r="BO123" s="73"/>
      <c r="BP123" s="68"/>
      <c r="BQ123" s="73"/>
      <c r="BR123" s="48"/>
    </row>
    <row r="124" spans="1:70" s="47" customFormat="1" ht="34.799999999999997" customHeight="1" x14ac:dyDescent="0.3">
      <c r="A124" s="60"/>
      <c r="B124" s="61" t="e">
        <f>VLOOKUP(E124,'Active-Bldg List ref'!$A:$E,4,FALSE)</f>
        <v>#N/A</v>
      </c>
      <c r="C124" s="61" t="e">
        <f>VLOOKUP(E124,'Active-Bldg List ref'!$A:$E,5,FALSE)</f>
        <v>#N/A</v>
      </c>
      <c r="D124" s="61" t="e">
        <f>VLOOKUP(E124,'Active-Bldg List ref'!$A:$B,2,FALSE)</f>
        <v>#N/A</v>
      </c>
      <c r="E124" s="61" t="e">
        <f>INDEX('Active-Bldg List ref'!$A:$A,MATCH(F124,'Active-Bldg List ref'!$C:$C,0))</f>
        <v>#N/A</v>
      </c>
      <c r="F124" s="62"/>
      <c r="G124" s="63"/>
      <c r="H124" s="64"/>
      <c r="I124" s="61" t="e">
        <f>INDEX('Keyword &amp; Type ref'!B:B,MATCH(K124,'Keyword &amp; Type ref'!D:D,0))</f>
        <v>#N/A</v>
      </c>
      <c r="J124" s="66" t="e">
        <f>INDEX('Keyword &amp; Type ref'!F:F,MATCH(L124,'Keyword &amp; Type ref'!H:H,0))</f>
        <v>#N/A</v>
      </c>
      <c r="K124" s="65"/>
      <c r="L124" s="65"/>
      <c r="M124" s="62"/>
      <c r="N124" s="67"/>
      <c r="O124" s="68"/>
      <c r="P124" s="68"/>
      <c r="Q124" s="69" t="e">
        <f>INDEX('Keyword &amp; Type ref'!$F:$V,MATCH(J124,'Keyword &amp; Type ref'!$F:$F,0),MATCH(B124,'Keyword &amp; Type ref'!$1:$1,0))</f>
        <v>#N/A</v>
      </c>
      <c r="R124" s="70" t="e">
        <f>VLOOKUP(J124,'Keyword &amp; Type ref'!$F:$L,7,FALSE)</f>
        <v>#N/A</v>
      </c>
      <c r="S124" s="71" t="e">
        <f>CONCATENATE(E124,":",VLOOKUP(J124,'Keyword &amp; Type ref'!F:H, 3,FALSE),":",$X124)</f>
        <v>#N/A</v>
      </c>
      <c r="T124" s="72" t="e">
        <f t="shared" si="2"/>
        <v>#N/A</v>
      </c>
      <c r="U124" s="73"/>
      <c r="V124" s="74" t="e">
        <f t="shared" si="3"/>
        <v>#N/A</v>
      </c>
      <c r="W124" s="75"/>
      <c r="X124" s="68"/>
      <c r="Y124" s="68"/>
      <c r="Z124" s="76"/>
      <c r="AA124" s="77" t="e">
        <f>INDEX('MFR_List ref'!$A:$A,MATCH($AB124,'MFR_List ref'!$B:$B,0))</f>
        <v>#N/A</v>
      </c>
      <c r="AB124" s="62"/>
      <c r="AC124" s="78"/>
      <c r="AD124" s="79"/>
      <c r="AE124" s="80"/>
      <c r="AF124" s="60"/>
      <c r="AG124" s="73"/>
      <c r="AH124" s="73"/>
      <c r="AI124" s="73"/>
      <c r="AJ124" s="60"/>
      <c r="AK124" s="73"/>
      <c r="AL124" s="73"/>
      <c r="AM124" s="81"/>
      <c r="AN124" s="73"/>
      <c r="AO124" s="78"/>
      <c r="AP124" s="78"/>
      <c r="AQ124" s="78"/>
      <c r="AR124" s="78"/>
      <c r="AS124" s="73"/>
      <c r="AT124" s="73"/>
      <c r="AU124" s="73"/>
      <c r="AV124" s="78"/>
      <c r="AW124" s="73"/>
      <c r="AX124" s="73"/>
      <c r="AY124" s="82"/>
      <c r="AZ124" s="82"/>
      <c r="BA124" s="73"/>
      <c r="BB124" s="73"/>
      <c r="BC124" s="82"/>
      <c r="BD124" s="73"/>
      <c r="BE124" s="73"/>
      <c r="BF124" s="73"/>
      <c r="BG124" s="73"/>
      <c r="BH124" s="82"/>
      <c r="BI124" s="82"/>
      <c r="BJ124" s="82"/>
      <c r="BK124" s="82"/>
      <c r="BL124" s="82"/>
      <c r="BM124" s="82"/>
      <c r="BN124" s="82"/>
      <c r="BO124" s="73"/>
      <c r="BP124" s="68"/>
      <c r="BQ124" s="73"/>
      <c r="BR124" s="48"/>
    </row>
    <row r="125" spans="1:70" s="47" customFormat="1" ht="34.799999999999997" customHeight="1" x14ac:dyDescent="0.3">
      <c r="A125" s="60"/>
      <c r="B125" s="61" t="e">
        <f>VLOOKUP(E125,'Active-Bldg List ref'!$A:$E,4,FALSE)</f>
        <v>#N/A</v>
      </c>
      <c r="C125" s="61" t="e">
        <f>VLOOKUP(E125,'Active-Bldg List ref'!$A:$E,5,FALSE)</f>
        <v>#N/A</v>
      </c>
      <c r="D125" s="61" t="e">
        <f>VLOOKUP(E125,'Active-Bldg List ref'!$A:$B,2,FALSE)</f>
        <v>#N/A</v>
      </c>
      <c r="E125" s="61" t="e">
        <f>INDEX('Active-Bldg List ref'!$A:$A,MATCH(F125,'Active-Bldg List ref'!$C:$C,0))</f>
        <v>#N/A</v>
      </c>
      <c r="F125" s="62"/>
      <c r="G125" s="63"/>
      <c r="H125" s="64"/>
      <c r="I125" s="61" t="e">
        <f>INDEX('Keyword &amp; Type ref'!B:B,MATCH(K125,'Keyword &amp; Type ref'!D:D,0))</f>
        <v>#N/A</v>
      </c>
      <c r="J125" s="66" t="e">
        <f>INDEX('Keyword &amp; Type ref'!F:F,MATCH(L125,'Keyword &amp; Type ref'!H:H,0))</f>
        <v>#N/A</v>
      </c>
      <c r="K125" s="65"/>
      <c r="L125" s="65"/>
      <c r="M125" s="62"/>
      <c r="N125" s="67"/>
      <c r="O125" s="68"/>
      <c r="P125" s="68"/>
      <c r="Q125" s="69" t="e">
        <f>INDEX('Keyword &amp; Type ref'!$F:$V,MATCH(J125,'Keyword &amp; Type ref'!$F:$F,0),MATCH(B125,'Keyword &amp; Type ref'!$1:$1,0))</f>
        <v>#N/A</v>
      </c>
      <c r="R125" s="70" t="e">
        <f>VLOOKUP(J125,'Keyword &amp; Type ref'!$F:$L,7,FALSE)</f>
        <v>#N/A</v>
      </c>
      <c r="S125" s="71" t="e">
        <f>CONCATENATE(E125,":",VLOOKUP(J125,'Keyword &amp; Type ref'!F:H, 3,FALSE),":",$X125)</f>
        <v>#N/A</v>
      </c>
      <c r="T125" s="72" t="e">
        <f t="shared" si="2"/>
        <v>#N/A</v>
      </c>
      <c r="U125" s="73"/>
      <c r="V125" s="74" t="e">
        <f t="shared" si="3"/>
        <v>#N/A</v>
      </c>
      <c r="W125" s="75"/>
      <c r="X125" s="68"/>
      <c r="Y125" s="68"/>
      <c r="Z125" s="76"/>
      <c r="AA125" s="77" t="e">
        <f>INDEX('MFR_List ref'!$A:$A,MATCH($AB125,'MFR_List ref'!$B:$B,0))</f>
        <v>#N/A</v>
      </c>
      <c r="AB125" s="62"/>
      <c r="AC125" s="78"/>
      <c r="AD125" s="79"/>
      <c r="AE125" s="80"/>
      <c r="AF125" s="60"/>
      <c r="AG125" s="73"/>
      <c r="AH125" s="73"/>
      <c r="AI125" s="73"/>
      <c r="AJ125" s="60"/>
      <c r="AK125" s="73"/>
      <c r="AL125" s="73"/>
      <c r="AM125" s="81"/>
      <c r="AN125" s="73"/>
      <c r="AO125" s="78"/>
      <c r="AP125" s="78"/>
      <c r="AQ125" s="78"/>
      <c r="AR125" s="78"/>
      <c r="AS125" s="73"/>
      <c r="AT125" s="73"/>
      <c r="AU125" s="73"/>
      <c r="AV125" s="78"/>
      <c r="AW125" s="73"/>
      <c r="AX125" s="73"/>
      <c r="AY125" s="82"/>
      <c r="AZ125" s="82"/>
      <c r="BA125" s="73"/>
      <c r="BB125" s="73"/>
      <c r="BC125" s="82"/>
      <c r="BD125" s="73"/>
      <c r="BE125" s="73"/>
      <c r="BF125" s="73"/>
      <c r="BG125" s="73"/>
      <c r="BH125" s="82"/>
      <c r="BI125" s="82"/>
      <c r="BJ125" s="82"/>
      <c r="BK125" s="82"/>
      <c r="BL125" s="82"/>
      <c r="BM125" s="82"/>
      <c r="BN125" s="82"/>
      <c r="BO125" s="73"/>
      <c r="BP125" s="68"/>
      <c r="BQ125" s="73"/>
      <c r="BR125" s="48"/>
    </row>
    <row r="126" spans="1:70" s="47" customFormat="1" ht="34.799999999999997" customHeight="1" x14ac:dyDescent="0.3">
      <c r="A126" s="60"/>
      <c r="B126" s="61" t="e">
        <f>VLOOKUP(E126,'Active-Bldg List ref'!$A:$E,4,FALSE)</f>
        <v>#N/A</v>
      </c>
      <c r="C126" s="61" t="e">
        <f>VLOOKUP(E126,'Active-Bldg List ref'!$A:$E,5,FALSE)</f>
        <v>#N/A</v>
      </c>
      <c r="D126" s="61" t="e">
        <f>VLOOKUP(E126,'Active-Bldg List ref'!$A:$B,2,FALSE)</f>
        <v>#N/A</v>
      </c>
      <c r="E126" s="61" t="e">
        <f>INDEX('Active-Bldg List ref'!$A:$A,MATCH(F126,'Active-Bldg List ref'!$C:$C,0))</f>
        <v>#N/A</v>
      </c>
      <c r="F126" s="62"/>
      <c r="G126" s="63"/>
      <c r="H126" s="64"/>
      <c r="I126" s="61" t="e">
        <f>INDEX('Keyword &amp; Type ref'!B:B,MATCH(K126,'Keyword &amp; Type ref'!D:D,0))</f>
        <v>#N/A</v>
      </c>
      <c r="J126" s="66" t="e">
        <f>INDEX('Keyword &amp; Type ref'!F:F,MATCH(L126,'Keyword &amp; Type ref'!H:H,0))</f>
        <v>#N/A</v>
      </c>
      <c r="K126" s="65"/>
      <c r="L126" s="65"/>
      <c r="M126" s="62"/>
      <c r="N126" s="67"/>
      <c r="O126" s="68"/>
      <c r="P126" s="68"/>
      <c r="Q126" s="69" t="e">
        <f>INDEX('Keyword &amp; Type ref'!$F:$V,MATCH(J126,'Keyword &amp; Type ref'!$F:$F,0),MATCH(B126,'Keyword &amp; Type ref'!$1:$1,0))</f>
        <v>#N/A</v>
      </c>
      <c r="R126" s="70" t="e">
        <f>VLOOKUP(J126,'Keyword &amp; Type ref'!$F:$L,7,FALSE)</f>
        <v>#N/A</v>
      </c>
      <c r="S126" s="71" t="e">
        <f>CONCATENATE(E126,":",VLOOKUP(J126,'Keyword &amp; Type ref'!F:H, 3,FALSE),":",$X126)</f>
        <v>#N/A</v>
      </c>
      <c r="T126" s="72" t="e">
        <f t="shared" si="2"/>
        <v>#N/A</v>
      </c>
      <c r="U126" s="73"/>
      <c r="V126" s="74" t="e">
        <f t="shared" si="3"/>
        <v>#N/A</v>
      </c>
      <c r="W126" s="75"/>
      <c r="X126" s="68"/>
      <c r="Y126" s="68"/>
      <c r="Z126" s="76"/>
      <c r="AA126" s="77" t="e">
        <f>INDEX('MFR_List ref'!$A:$A,MATCH($AB126,'MFR_List ref'!$B:$B,0))</f>
        <v>#N/A</v>
      </c>
      <c r="AB126" s="62"/>
      <c r="AC126" s="78"/>
      <c r="AD126" s="79"/>
      <c r="AE126" s="80"/>
      <c r="AF126" s="60"/>
      <c r="AG126" s="73"/>
      <c r="AH126" s="73"/>
      <c r="AI126" s="73"/>
      <c r="AJ126" s="60"/>
      <c r="AK126" s="73"/>
      <c r="AL126" s="73"/>
      <c r="AM126" s="81"/>
      <c r="AN126" s="73"/>
      <c r="AO126" s="78"/>
      <c r="AP126" s="78"/>
      <c r="AQ126" s="78"/>
      <c r="AR126" s="78"/>
      <c r="AS126" s="73"/>
      <c r="AT126" s="73"/>
      <c r="AU126" s="73"/>
      <c r="AV126" s="78"/>
      <c r="AW126" s="73"/>
      <c r="AX126" s="73"/>
      <c r="AY126" s="82"/>
      <c r="AZ126" s="82"/>
      <c r="BA126" s="73"/>
      <c r="BB126" s="73"/>
      <c r="BC126" s="82"/>
      <c r="BD126" s="73"/>
      <c r="BE126" s="73"/>
      <c r="BF126" s="73"/>
      <c r="BG126" s="73"/>
      <c r="BH126" s="82"/>
      <c r="BI126" s="82"/>
      <c r="BJ126" s="82"/>
      <c r="BK126" s="82"/>
      <c r="BL126" s="82"/>
      <c r="BM126" s="82"/>
      <c r="BN126" s="82"/>
      <c r="BO126" s="73"/>
      <c r="BP126" s="68"/>
      <c r="BQ126" s="73"/>
      <c r="BR126" s="48"/>
    </row>
    <row r="127" spans="1:70" s="47" customFormat="1" ht="34.799999999999997" customHeight="1" x14ac:dyDescent="0.3">
      <c r="A127" s="60"/>
      <c r="B127" s="61" t="e">
        <f>VLOOKUP(E127,'Active-Bldg List ref'!$A:$E,4,FALSE)</f>
        <v>#N/A</v>
      </c>
      <c r="C127" s="61" t="e">
        <f>VLOOKUP(E127,'Active-Bldg List ref'!$A:$E,5,FALSE)</f>
        <v>#N/A</v>
      </c>
      <c r="D127" s="61" t="e">
        <f>VLOOKUP(E127,'Active-Bldg List ref'!$A:$B,2,FALSE)</f>
        <v>#N/A</v>
      </c>
      <c r="E127" s="61" t="e">
        <f>INDEX('Active-Bldg List ref'!$A:$A,MATCH(F127,'Active-Bldg List ref'!$C:$C,0))</f>
        <v>#N/A</v>
      </c>
      <c r="F127" s="62"/>
      <c r="G127" s="63"/>
      <c r="H127" s="64"/>
      <c r="I127" s="61" t="e">
        <f>INDEX('Keyword &amp; Type ref'!B:B,MATCH(K127,'Keyword &amp; Type ref'!D:D,0))</f>
        <v>#N/A</v>
      </c>
      <c r="J127" s="66" t="e">
        <f>INDEX('Keyword &amp; Type ref'!F:F,MATCH(L127,'Keyword &amp; Type ref'!H:H,0))</f>
        <v>#N/A</v>
      </c>
      <c r="K127" s="65"/>
      <c r="L127" s="65"/>
      <c r="M127" s="62"/>
      <c r="N127" s="67"/>
      <c r="O127" s="68"/>
      <c r="P127" s="68"/>
      <c r="Q127" s="69" t="e">
        <f>INDEX('Keyword &amp; Type ref'!$F:$V,MATCH(J127,'Keyword &amp; Type ref'!$F:$F,0),MATCH(B127,'Keyword &amp; Type ref'!$1:$1,0))</f>
        <v>#N/A</v>
      </c>
      <c r="R127" s="70" t="e">
        <f>VLOOKUP(J127,'Keyword &amp; Type ref'!$F:$L,7,FALSE)</f>
        <v>#N/A</v>
      </c>
      <c r="S127" s="71" t="e">
        <f>CONCATENATE(E127,":",VLOOKUP(J127,'Keyword &amp; Type ref'!F:H, 3,FALSE),":",$X127)</f>
        <v>#N/A</v>
      </c>
      <c r="T127" s="72" t="e">
        <f t="shared" si="2"/>
        <v>#N/A</v>
      </c>
      <c r="U127" s="73"/>
      <c r="V127" s="74" t="e">
        <f t="shared" si="3"/>
        <v>#N/A</v>
      </c>
      <c r="W127" s="75"/>
      <c r="X127" s="68"/>
      <c r="Y127" s="68"/>
      <c r="Z127" s="76"/>
      <c r="AA127" s="77" t="e">
        <f>INDEX('MFR_List ref'!$A:$A,MATCH($AB127,'MFR_List ref'!$B:$B,0))</f>
        <v>#N/A</v>
      </c>
      <c r="AB127" s="62"/>
      <c r="AC127" s="78"/>
      <c r="AD127" s="79"/>
      <c r="AE127" s="80"/>
      <c r="AF127" s="60"/>
      <c r="AG127" s="73"/>
      <c r="AH127" s="73"/>
      <c r="AI127" s="73"/>
      <c r="AJ127" s="60"/>
      <c r="AK127" s="73"/>
      <c r="AL127" s="73"/>
      <c r="AM127" s="81"/>
      <c r="AN127" s="73"/>
      <c r="AO127" s="78"/>
      <c r="AP127" s="78"/>
      <c r="AQ127" s="78"/>
      <c r="AR127" s="78"/>
      <c r="AS127" s="73"/>
      <c r="AT127" s="73"/>
      <c r="AU127" s="73"/>
      <c r="AV127" s="78"/>
      <c r="AW127" s="73"/>
      <c r="AX127" s="73"/>
      <c r="AY127" s="82"/>
      <c r="AZ127" s="82"/>
      <c r="BA127" s="73"/>
      <c r="BB127" s="73"/>
      <c r="BC127" s="82"/>
      <c r="BD127" s="73"/>
      <c r="BE127" s="73"/>
      <c r="BF127" s="73"/>
      <c r="BG127" s="73"/>
      <c r="BH127" s="82"/>
      <c r="BI127" s="82"/>
      <c r="BJ127" s="82"/>
      <c r="BK127" s="82"/>
      <c r="BL127" s="82"/>
      <c r="BM127" s="82"/>
      <c r="BN127" s="82"/>
      <c r="BO127" s="73"/>
      <c r="BP127" s="68"/>
      <c r="BQ127" s="73"/>
      <c r="BR127" s="48"/>
    </row>
    <row r="128" spans="1:70" s="47" customFormat="1" ht="34.799999999999997" customHeight="1" x14ac:dyDescent="0.3">
      <c r="A128" s="60"/>
      <c r="B128" s="61" t="e">
        <f>VLOOKUP(E128,'Active-Bldg List ref'!$A:$E,4,FALSE)</f>
        <v>#N/A</v>
      </c>
      <c r="C128" s="61" t="e">
        <f>VLOOKUP(E128,'Active-Bldg List ref'!$A:$E,5,FALSE)</f>
        <v>#N/A</v>
      </c>
      <c r="D128" s="61" t="e">
        <f>VLOOKUP(E128,'Active-Bldg List ref'!$A:$B,2,FALSE)</f>
        <v>#N/A</v>
      </c>
      <c r="E128" s="61" t="e">
        <f>INDEX('Active-Bldg List ref'!$A:$A,MATCH(F128,'Active-Bldg List ref'!$C:$C,0))</f>
        <v>#N/A</v>
      </c>
      <c r="F128" s="62"/>
      <c r="G128" s="63"/>
      <c r="H128" s="64"/>
      <c r="I128" s="61" t="e">
        <f>INDEX('Keyword &amp; Type ref'!B:B,MATCH(K128,'Keyword &amp; Type ref'!D:D,0))</f>
        <v>#N/A</v>
      </c>
      <c r="J128" s="66" t="e">
        <f>INDEX('Keyword &amp; Type ref'!F:F,MATCH(L128,'Keyword &amp; Type ref'!H:H,0))</f>
        <v>#N/A</v>
      </c>
      <c r="K128" s="65"/>
      <c r="L128" s="65"/>
      <c r="M128" s="62"/>
      <c r="N128" s="67"/>
      <c r="O128" s="68"/>
      <c r="P128" s="68"/>
      <c r="Q128" s="69" t="e">
        <f>INDEX('Keyword &amp; Type ref'!$F:$V,MATCH(J128,'Keyword &amp; Type ref'!$F:$F,0),MATCH(B128,'Keyword &amp; Type ref'!$1:$1,0))</f>
        <v>#N/A</v>
      </c>
      <c r="R128" s="70" t="e">
        <f>VLOOKUP(J128,'Keyword &amp; Type ref'!$F:$L,7,FALSE)</f>
        <v>#N/A</v>
      </c>
      <c r="S128" s="71" t="e">
        <f>CONCATENATE(E128,":",VLOOKUP(J128,'Keyword &amp; Type ref'!F:H, 3,FALSE),":",$X128)</f>
        <v>#N/A</v>
      </c>
      <c r="T128" s="72" t="e">
        <f t="shared" si="2"/>
        <v>#N/A</v>
      </c>
      <c r="U128" s="73"/>
      <c r="V128" s="74" t="e">
        <f t="shared" si="3"/>
        <v>#N/A</v>
      </c>
      <c r="W128" s="75"/>
      <c r="X128" s="68"/>
      <c r="Y128" s="68"/>
      <c r="Z128" s="76"/>
      <c r="AA128" s="77" t="e">
        <f>INDEX('MFR_List ref'!$A:$A,MATCH($AB128,'MFR_List ref'!$B:$B,0))</f>
        <v>#N/A</v>
      </c>
      <c r="AB128" s="62"/>
      <c r="AC128" s="78"/>
      <c r="AD128" s="79"/>
      <c r="AE128" s="80"/>
      <c r="AF128" s="60"/>
      <c r="AG128" s="73"/>
      <c r="AH128" s="73"/>
      <c r="AI128" s="73"/>
      <c r="AJ128" s="60"/>
      <c r="AK128" s="73"/>
      <c r="AL128" s="73"/>
      <c r="AM128" s="81"/>
      <c r="AN128" s="73"/>
      <c r="AO128" s="78"/>
      <c r="AP128" s="78"/>
      <c r="AQ128" s="78"/>
      <c r="AR128" s="78"/>
      <c r="AS128" s="73"/>
      <c r="AT128" s="73"/>
      <c r="AU128" s="73"/>
      <c r="AV128" s="78"/>
      <c r="AW128" s="73"/>
      <c r="AX128" s="73"/>
      <c r="AY128" s="82"/>
      <c r="AZ128" s="82"/>
      <c r="BA128" s="73"/>
      <c r="BB128" s="73"/>
      <c r="BC128" s="82"/>
      <c r="BD128" s="73"/>
      <c r="BE128" s="73"/>
      <c r="BF128" s="73"/>
      <c r="BG128" s="73"/>
      <c r="BH128" s="82"/>
      <c r="BI128" s="82"/>
      <c r="BJ128" s="82"/>
      <c r="BK128" s="82"/>
      <c r="BL128" s="82"/>
      <c r="BM128" s="82"/>
      <c r="BN128" s="82"/>
      <c r="BO128" s="73"/>
      <c r="BP128" s="68"/>
      <c r="BQ128" s="73"/>
      <c r="BR128" s="48"/>
    </row>
    <row r="129" spans="1:70" s="47" customFormat="1" ht="34.799999999999997" customHeight="1" x14ac:dyDescent="0.3">
      <c r="A129" s="60"/>
      <c r="B129" s="61" t="e">
        <f>VLOOKUP(E129,'Active-Bldg List ref'!$A:$E,4,FALSE)</f>
        <v>#N/A</v>
      </c>
      <c r="C129" s="61" t="e">
        <f>VLOOKUP(E129,'Active-Bldg List ref'!$A:$E,5,FALSE)</f>
        <v>#N/A</v>
      </c>
      <c r="D129" s="61" t="e">
        <f>VLOOKUP(E129,'Active-Bldg List ref'!$A:$B,2,FALSE)</f>
        <v>#N/A</v>
      </c>
      <c r="E129" s="61" t="e">
        <f>INDEX('Active-Bldg List ref'!$A:$A,MATCH(F129,'Active-Bldg List ref'!$C:$C,0))</f>
        <v>#N/A</v>
      </c>
      <c r="F129" s="62"/>
      <c r="G129" s="63"/>
      <c r="H129" s="64"/>
      <c r="I129" s="61" t="e">
        <f>INDEX('Keyword &amp; Type ref'!B:B,MATCH(K129,'Keyword &amp; Type ref'!D:D,0))</f>
        <v>#N/A</v>
      </c>
      <c r="J129" s="66" t="e">
        <f>INDEX('Keyword &amp; Type ref'!F:F,MATCH(L129,'Keyword &amp; Type ref'!H:H,0))</f>
        <v>#N/A</v>
      </c>
      <c r="K129" s="65"/>
      <c r="L129" s="65"/>
      <c r="M129" s="62"/>
      <c r="N129" s="67"/>
      <c r="O129" s="68"/>
      <c r="P129" s="68"/>
      <c r="Q129" s="69" t="e">
        <f>INDEX('Keyword &amp; Type ref'!$F:$V,MATCH(J129,'Keyword &amp; Type ref'!$F:$F,0),MATCH(B129,'Keyword &amp; Type ref'!$1:$1,0))</f>
        <v>#N/A</v>
      </c>
      <c r="R129" s="70" t="e">
        <f>VLOOKUP(J129,'Keyword &amp; Type ref'!$F:$L,7,FALSE)</f>
        <v>#N/A</v>
      </c>
      <c r="S129" s="71" t="e">
        <f>CONCATENATE(E129,":",VLOOKUP(J129,'Keyword &amp; Type ref'!F:H, 3,FALSE),":",$X129)</f>
        <v>#N/A</v>
      </c>
      <c r="T129" s="72" t="e">
        <f t="shared" ref="T129:T192" si="4">LEN(S129)</f>
        <v>#N/A</v>
      </c>
      <c r="U129" s="73"/>
      <c r="V129" s="74" t="e">
        <f t="shared" si="3"/>
        <v>#N/A</v>
      </c>
      <c r="W129" s="75"/>
      <c r="X129" s="68"/>
      <c r="Y129" s="68"/>
      <c r="Z129" s="76"/>
      <c r="AA129" s="77" t="e">
        <f>INDEX('MFR_List ref'!$A:$A,MATCH($AB129,'MFR_List ref'!$B:$B,0))</f>
        <v>#N/A</v>
      </c>
      <c r="AB129" s="62"/>
      <c r="AC129" s="78"/>
      <c r="AD129" s="79"/>
      <c r="AE129" s="80"/>
      <c r="AF129" s="60"/>
      <c r="AG129" s="73"/>
      <c r="AH129" s="73"/>
      <c r="AI129" s="73"/>
      <c r="AJ129" s="60"/>
      <c r="AK129" s="73"/>
      <c r="AL129" s="73"/>
      <c r="AM129" s="81"/>
      <c r="AN129" s="73"/>
      <c r="AO129" s="78"/>
      <c r="AP129" s="78"/>
      <c r="AQ129" s="78"/>
      <c r="AR129" s="78"/>
      <c r="AS129" s="73"/>
      <c r="AT129" s="73"/>
      <c r="AU129" s="73"/>
      <c r="AV129" s="78"/>
      <c r="AW129" s="73"/>
      <c r="AX129" s="73"/>
      <c r="AY129" s="82"/>
      <c r="AZ129" s="82"/>
      <c r="BA129" s="73"/>
      <c r="BB129" s="73"/>
      <c r="BC129" s="82"/>
      <c r="BD129" s="73"/>
      <c r="BE129" s="73"/>
      <c r="BF129" s="73"/>
      <c r="BG129" s="73"/>
      <c r="BH129" s="82"/>
      <c r="BI129" s="82"/>
      <c r="BJ129" s="82"/>
      <c r="BK129" s="82"/>
      <c r="BL129" s="82"/>
      <c r="BM129" s="82"/>
      <c r="BN129" s="82"/>
      <c r="BO129" s="73"/>
      <c r="BP129" s="68"/>
      <c r="BQ129" s="73"/>
      <c r="BR129" s="48"/>
    </row>
    <row r="130" spans="1:70" s="47" customFormat="1" ht="34.799999999999997" customHeight="1" x14ac:dyDescent="0.3">
      <c r="A130" s="60"/>
      <c r="B130" s="61" t="e">
        <f>VLOOKUP(E130,'Active-Bldg List ref'!$A:$E,4,FALSE)</f>
        <v>#N/A</v>
      </c>
      <c r="C130" s="61" t="e">
        <f>VLOOKUP(E130,'Active-Bldg List ref'!$A:$E,5,FALSE)</f>
        <v>#N/A</v>
      </c>
      <c r="D130" s="61" t="e">
        <f>VLOOKUP(E130,'Active-Bldg List ref'!$A:$B,2,FALSE)</f>
        <v>#N/A</v>
      </c>
      <c r="E130" s="61" t="e">
        <f>INDEX('Active-Bldg List ref'!$A:$A,MATCH(F130,'Active-Bldg List ref'!$C:$C,0))</f>
        <v>#N/A</v>
      </c>
      <c r="F130" s="62"/>
      <c r="G130" s="63"/>
      <c r="H130" s="64"/>
      <c r="I130" s="61" t="e">
        <f>INDEX('Keyword &amp; Type ref'!B:B,MATCH(K130,'Keyword &amp; Type ref'!D:D,0))</f>
        <v>#N/A</v>
      </c>
      <c r="J130" s="66" t="e">
        <f>INDEX('Keyword &amp; Type ref'!F:F,MATCH(L130,'Keyword &amp; Type ref'!H:H,0))</f>
        <v>#N/A</v>
      </c>
      <c r="K130" s="65"/>
      <c r="L130" s="65"/>
      <c r="M130" s="62"/>
      <c r="N130" s="67"/>
      <c r="O130" s="68"/>
      <c r="P130" s="68"/>
      <c r="Q130" s="69" t="e">
        <f>INDEX('Keyword &amp; Type ref'!$F:$V,MATCH(J130,'Keyword &amp; Type ref'!$F:$F,0),MATCH(B130,'Keyword &amp; Type ref'!$1:$1,0))</f>
        <v>#N/A</v>
      </c>
      <c r="R130" s="70" t="e">
        <f>VLOOKUP(J130,'Keyword &amp; Type ref'!$F:$L,7,FALSE)</f>
        <v>#N/A</v>
      </c>
      <c r="S130" s="71" t="e">
        <f>CONCATENATE(E130,":",VLOOKUP(J130,'Keyword &amp; Type ref'!F:H, 3,FALSE),":",$X130)</f>
        <v>#N/A</v>
      </c>
      <c r="T130" s="72" t="e">
        <f t="shared" si="4"/>
        <v>#N/A</v>
      </c>
      <c r="U130" s="73"/>
      <c r="V130" s="74" t="e">
        <f t="shared" ref="V130:V193" si="5">CONCATENATE(RIGHT(D130,LEN(D130)-3),J130,"-",W130)</f>
        <v>#N/A</v>
      </c>
      <c r="W130" s="75"/>
      <c r="X130" s="68"/>
      <c r="Y130" s="68"/>
      <c r="Z130" s="76"/>
      <c r="AA130" s="77" t="e">
        <f>INDEX('MFR_List ref'!$A:$A,MATCH($AB130,'MFR_List ref'!$B:$B,0))</f>
        <v>#N/A</v>
      </c>
      <c r="AB130" s="62"/>
      <c r="AC130" s="78"/>
      <c r="AD130" s="79"/>
      <c r="AE130" s="80"/>
      <c r="AF130" s="60"/>
      <c r="AG130" s="73"/>
      <c r="AH130" s="73"/>
      <c r="AI130" s="73"/>
      <c r="AJ130" s="60"/>
      <c r="AK130" s="73"/>
      <c r="AL130" s="73"/>
      <c r="AM130" s="81"/>
      <c r="AN130" s="73"/>
      <c r="AO130" s="78"/>
      <c r="AP130" s="78"/>
      <c r="AQ130" s="78"/>
      <c r="AR130" s="78"/>
      <c r="AS130" s="73"/>
      <c r="AT130" s="73"/>
      <c r="AU130" s="73"/>
      <c r="AV130" s="78"/>
      <c r="AW130" s="73"/>
      <c r="AX130" s="73"/>
      <c r="AY130" s="82"/>
      <c r="AZ130" s="82"/>
      <c r="BA130" s="73"/>
      <c r="BB130" s="73"/>
      <c r="BC130" s="82"/>
      <c r="BD130" s="73"/>
      <c r="BE130" s="73"/>
      <c r="BF130" s="73"/>
      <c r="BG130" s="73"/>
      <c r="BH130" s="82"/>
      <c r="BI130" s="82"/>
      <c r="BJ130" s="82"/>
      <c r="BK130" s="82"/>
      <c r="BL130" s="82"/>
      <c r="BM130" s="82"/>
      <c r="BN130" s="82"/>
      <c r="BO130" s="73"/>
      <c r="BP130" s="68"/>
      <c r="BQ130" s="73"/>
      <c r="BR130" s="48"/>
    </row>
    <row r="131" spans="1:70" s="47" customFormat="1" ht="34.799999999999997" customHeight="1" x14ac:dyDescent="0.3">
      <c r="A131" s="60"/>
      <c r="B131" s="61" t="e">
        <f>VLOOKUP(E131,'Active-Bldg List ref'!$A:$E,4,FALSE)</f>
        <v>#N/A</v>
      </c>
      <c r="C131" s="61" t="e">
        <f>VLOOKUP(E131,'Active-Bldg List ref'!$A:$E,5,FALSE)</f>
        <v>#N/A</v>
      </c>
      <c r="D131" s="61" t="e">
        <f>VLOOKUP(E131,'Active-Bldg List ref'!$A:$B,2,FALSE)</f>
        <v>#N/A</v>
      </c>
      <c r="E131" s="61" t="e">
        <f>INDEX('Active-Bldg List ref'!$A:$A,MATCH(F131,'Active-Bldg List ref'!$C:$C,0))</f>
        <v>#N/A</v>
      </c>
      <c r="F131" s="62"/>
      <c r="G131" s="63"/>
      <c r="H131" s="64"/>
      <c r="I131" s="61" t="e">
        <f>INDEX('Keyword &amp; Type ref'!B:B,MATCH(K131,'Keyword &amp; Type ref'!D:D,0))</f>
        <v>#N/A</v>
      </c>
      <c r="J131" s="66" t="e">
        <f>INDEX('Keyword &amp; Type ref'!F:F,MATCH(L131,'Keyword &amp; Type ref'!H:H,0))</f>
        <v>#N/A</v>
      </c>
      <c r="K131" s="65"/>
      <c r="L131" s="65"/>
      <c r="M131" s="62"/>
      <c r="N131" s="67"/>
      <c r="O131" s="68"/>
      <c r="P131" s="68"/>
      <c r="Q131" s="69" t="e">
        <f>INDEX('Keyword &amp; Type ref'!$F:$V,MATCH(J131,'Keyword &amp; Type ref'!$F:$F,0),MATCH(B131,'Keyword &amp; Type ref'!$1:$1,0))</f>
        <v>#N/A</v>
      </c>
      <c r="R131" s="70" t="e">
        <f>VLOOKUP(J131,'Keyword &amp; Type ref'!$F:$L,7,FALSE)</f>
        <v>#N/A</v>
      </c>
      <c r="S131" s="71" t="e">
        <f>CONCATENATE(E131,":",VLOOKUP(J131,'Keyword &amp; Type ref'!F:H, 3,FALSE),":",$X131)</f>
        <v>#N/A</v>
      </c>
      <c r="T131" s="72" t="e">
        <f t="shared" si="4"/>
        <v>#N/A</v>
      </c>
      <c r="U131" s="73"/>
      <c r="V131" s="74" t="e">
        <f t="shared" si="5"/>
        <v>#N/A</v>
      </c>
      <c r="W131" s="75"/>
      <c r="X131" s="68"/>
      <c r="Y131" s="68"/>
      <c r="Z131" s="76"/>
      <c r="AA131" s="77" t="e">
        <f>INDEX('MFR_List ref'!$A:$A,MATCH($AB131,'MFR_List ref'!$B:$B,0))</f>
        <v>#N/A</v>
      </c>
      <c r="AB131" s="62"/>
      <c r="AC131" s="78"/>
      <c r="AD131" s="79"/>
      <c r="AE131" s="80"/>
      <c r="AF131" s="60"/>
      <c r="AG131" s="73"/>
      <c r="AH131" s="73"/>
      <c r="AI131" s="73"/>
      <c r="AJ131" s="60"/>
      <c r="AK131" s="73"/>
      <c r="AL131" s="73"/>
      <c r="AM131" s="81"/>
      <c r="AN131" s="73"/>
      <c r="AO131" s="78"/>
      <c r="AP131" s="78"/>
      <c r="AQ131" s="78"/>
      <c r="AR131" s="78"/>
      <c r="AS131" s="73"/>
      <c r="AT131" s="73"/>
      <c r="AU131" s="73"/>
      <c r="AV131" s="78"/>
      <c r="AW131" s="73"/>
      <c r="AX131" s="73"/>
      <c r="AY131" s="82"/>
      <c r="AZ131" s="82"/>
      <c r="BA131" s="73"/>
      <c r="BB131" s="73"/>
      <c r="BC131" s="82"/>
      <c r="BD131" s="73"/>
      <c r="BE131" s="73"/>
      <c r="BF131" s="73"/>
      <c r="BG131" s="73"/>
      <c r="BH131" s="82"/>
      <c r="BI131" s="82"/>
      <c r="BJ131" s="82"/>
      <c r="BK131" s="82"/>
      <c r="BL131" s="82"/>
      <c r="BM131" s="82"/>
      <c r="BN131" s="82"/>
      <c r="BO131" s="73"/>
      <c r="BP131" s="68"/>
      <c r="BQ131" s="73"/>
      <c r="BR131" s="48"/>
    </row>
    <row r="132" spans="1:70" s="47" customFormat="1" ht="34.799999999999997" customHeight="1" x14ac:dyDescent="0.3">
      <c r="A132" s="60"/>
      <c r="B132" s="61" t="e">
        <f>VLOOKUP(E132,'Active-Bldg List ref'!$A:$E,4,FALSE)</f>
        <v>#N/A</v>
      </c>
      <c r="C132" s="61" t="e">
        <f>VLOOKUP(E132,'Active-Bldg List ref'!$A:$E,5,FALSE)</f>
        <v>#N/A</v>
      </c>
      <c r="D132" s="61" t="e">
        <f>VLOOKUP(E132,'Active-Bldg List ref'!$A:$B,2,FALSE)</f>
        <v>#N/A</v>
      </c>
      <c r="E132" s="61" t="e">
        <f>INDEX('Active-Bldg List ref'!$A:$A,MATCH(F132,'Active-Bldg List ref'!$C:$C,0))</f>
        <v>#N/A</v>
      </c>
      <c r="F132" s="62"/>
      <c r="G132" s="63"/>
      <c r="H132" s="64"/>
      <c r="I132" s="61" t="e">
        <f>INDEX('Keyword &amp; Type ref'!B:B,MATCH(K132,'Keyword &amp; Type ref'!D:D,0))</f>
        <v>#N/A</v>
      </c>
      <c r="J132" s="66" t="e">
        <f>INDEX('Keyword &amp; Type ref'!F:F,MATCH(L132,'Keyword &amp; Type ref'!H:H,0))</f>
        <v>#N/A</v>
      </c>
      <c r="K132" s="65"/>
      <c r="L132" s="65"/>
      <c r="M132" s="62"/>
      <c r="N132" s="67"/>
      <c r="O132" s="68"/>
      <c r="P132" s="68"/>
      <c r="Q132" s="69" t="e">
        <f>INDEX('Keyword &amp; Type ref'!$F:$V,MATCH(J132,'Keyword &amp; Type ref'!$F:$F,0),MATCH(B132,'Keyword &amp; Type ref'!$1:$1,0))</f>
        <v>#N/A</v>
      </c>
      <c r="R132" s="70" t="e">
        <f>VLOOKUP(J132,'Keyword &amp; Type ref'!$F:$L,7,FALSE)</f>
        <v>#N/A</v>
      </c>
      <c r="S132" s="71" t="e">
        <f>CONCATENATE(E132,":",VLOOKUP(J132,'Keyword &amp; Type ref'!F:H, 3,FALSE),":",$X132)</f>
        <v>#N/A</v>
      </c>
      <c r="T132" s="72" t="e">
        <f t="shared" si="4"/>
        <v>#N/A</v>
      </c>
      <c r="U132" s="73"/>
      <c r="V132" s="74" t="e">
        <f t="shared" si="5"/>
        <v>#N/A</v>
      </c>
      <c r="W132" s="75"/>
      <c r="X132" s="68"/>
      <c r="Y132" s="68"/>
      <c r="Z132" s="76"/>
      <c r="AA132" s="77" t="e">
        <f>INDEX('MFR_List ref'!$A:$A,MATCH($AB132,'MFR_List ref'!$B:$B,0))</f>
        <v>#N/A</v>
      </c>
      <c r="AB132" s="62"/>
      <c r="AC132" s="78"/>
      <c r="AD132" s="79"/>
      <c r="AE132" s="80"/>
      <c r="AF132" s="60"/>
      <c r="AG132" s="73"/>
      <c r="AH132" s="73"/>
      <c r="AI132" s="73"/>
      <c r="AJ132" s="60"/>
      <c r="AK132" s="73"/>
      <c r="AL132" s="73"/>
      <c r="AM132" s="81"/>
      <c r="AN132" s="73"/>
      <c r="AO132" s="78"/>
      <c r="AP132" s="78"/>
      <c r="AQ132" s="78"/>
      <c r="AR132" s="78"/>
      <c r="AS132" s="73"/>
      <c r="AT132" s="73"/>
      <c r="AU132" s="73"/>
      <c r="AV132" s="78"/>
      <c r="AW132" s="73"/>
      <c r="AX132" s="73"/>
      <c r="AY132" s="82"/>
      <c r="AZ132" s="82"/>
      <c r="BA132" s="73"/>
      <c r="BB132" s="73"/>
      <c r="BC132" s="82"/>
      <c r="BD132" s="73"/>
      <c r="BE132" s="73"/>
      <c r="BF132" s="73"/>
      <c r="BG132" s="73"/>
      <c r="BH132" s="82"/>
      <c r="BI132" s="82"/>
      <c r="BJ132" s="82"/>
      <c r="BK132" s="82"/>
      <c r="BL132" s="82"/>
      <c r="BM132" s="82"/>
      <c r="BN132" s="82"/>
      <c r="BO132" s="73"/>
      <c r="BP132" s="68"/>
      <c r="BQ132" s="73"/>
      <c r="BR132" s="48"/>
    </row>
    <row r="133" spans="1:70" s="47" customFormat="1" ht="34.799999999999997" customHeight="1" x14ac:dyDescent="0.3">
      <c r="A133" s="60"/>
      <c r="B133" s="61" t="e">
        <f>VLOOKUP(E133,'Active-Bldg List ref'!$A:$E,4,FALSE)</f>
        <v>#N/A</v>
      </c>
      <c r="C133" s="61" t="e">
        <f>VLOOKUP(E133,'Active-Bldg List ref'!$A:$E,5,FALSE)</f>
        <v>#N/A</v>
      </c>
      <c r="D133" s="61" t="e">
        <f>VLOOKUP(E133,'Active-Bldg List ref'!$A:$B,2,FALSE)</f>
        <v>#N/A</v>
      </c>
      <c r="E133" s="61" t="e">
        <f>INDEX('Active-Bldg List ref'!$A:$A,MATCH(F133,'Active-Bldg List ref'!$C:$C,0))</f>
        <v>#N/A</v>
      </c>
      <c r="F133" s="62"/>
      <c r="G133" s="63"/>
      <c r="H133" s="64"/>
      <c r="I133" s="61" t="e">
        <f>INDEX('Keyword &amp; Type ref'!B:B,MATCH(K133,'Keyword &amp; Type ref'!D:D,0))</f>
        <v>#N/A</v>
      </c>
      <c r="J133" s="66" t="e">
        <f>INDEX('Keyword &amp; Type ref'!F:F,MATCH(L133,'Keyword &amp; Type ref'!H:H,0))</f>
        <v>#N/A</v>
      </c>
      <c r="K133" s="65"/>
      <c r="L133" s="65"/>
      <c r="M133" s="62"/>
      <c r="N133" s="67"/>
      <c r="O133" s="68"/>
      <c r="P133" s="68"/>
      <c r="Q133" s="69" t="e">
        <f>INDEX('Keyword &amp; Type ref'!$F:$V,MATCH(J133,'Keyword &amp; Type ref'!$F:$F,0),MATCH(B133,'Keyword &amp; Type ref'!$1:$1,0))</f>
        <v>#N/A</v>
      </c>
      <c r="R133" s="70" t="e">
        <f>VLOOKUP(J133,'Keyword &amp; Type ref'!$F:$L,7,FALSE)</f>
        <v>#N/A</v>
      </c>
      <c r="S133" s="71" t="e">
        <f>CONCATENATE(E133,":",VLOOKUP(J133,'Keyword &amp; Type ref'!F:H, 3,FALSE),":",$X133)</f>
        <v>#N/A</v>
      </c>
      <c r="T133" s="72" t="e">
        <f t="shared" si="4"/>
        <v>#N/A</v>
      </c>
      <c r="U133" s="73"/>
      <c r="V133" s="74" t="e">
        <f t="shared" si="5"/>
        <v>#N/A</v>
      </c>
      <c r="W133" s="75"/>
      <c r="X133" s="68"/>
      <c r="Y133" s="68"/>
      <c r="Z133" s="76"/>
      <c r="AA133" s="77" t="e">
        <f>INDEX('MFR_List ref'!$A:$A,MATCH($AB133,'MFR_List ref'!$B:$B,0))</f>
        <v>#N/A</v>
      </c>
      <c r="AB133" s="62"/>
      <c r="AC133" s="78"/>
      <c r="AD133" s="79"/>
      <c r="AE133" s="80"/>
      <c r="AF133" s="60"/>
      <c r="AG133" s="73"/>
      <c r="AH133" s="73"/>
      <c r="AI133" s="73"/>
      <c r="AJ133" s="60"/>
      <c r="AK133" s="73"/>
      <c r="AL133" s="73"/>
      <c r="AM133" s="81"/>
      <c r="AN133" s="73"/>
      <c r="AO133" s="78"/>
      <c r="AP133" s="78"/>
      <c r="AQ133" s="78"/>
      <c r="AR133" s="78"/>
      <c r="AS133" s="73"/>
      <c r="AT133" s="73"/>
      <c r="AU133" s="73"/>
      <c r="AV133" s="78"/>
      <c r="AW133" s="73"/>
      <c r="AX133" s="73"/>
      <c r="AY133" s="82"/>
      <c r="AZ133" s="82"/>
      <c r="BA133" s="73"/>
      <c r="BB133" s="73"/>
      <c r="BC133" s="82"/>
      <c r="BD133" s="73"/>
      <c r="BE133" s="73"/>
      <c r="BF133" s="73"/>
      <c r="BG133" s="73"/>
      <c r="BH133" s="82"/>
      <c r="BI133" s="82"/>
      <c r="BJ133" s="82"/>
      <c r="BK133" s="82"/>
      <c r="BL133" s="82"/>
      <c r="BM133" s="82"/>
      <c r="BN133" s="82"/>
      <c r="BO133" s="73"/>
      <c r="BP133" s="68"/>
      <c r="BQ133" s="73"/>
      <c r="BR133" s="48"/>
    </row>
    <row r="134" spans="1:70" s="47" customFormat="1" ht="34.799999999999997" customHeight="1" x14ac:dyDescent="0.3">
      <c r="A134" s="60"/>
      <c r="B134" s="61" t="e">
        <f>VLOOKUP(E134,'Active-Bldg List ref'!$A:$E,4,FALSE)</f>
        <v>#N/A</v>
      </c>
      <c r="C134" s="61" t="e">
        <f>VLOOKUP(E134,'Active-Bldg List ref'!$A:$E,5,FALSE)</f>
        <v>#N/A</v>
      </c>
      <c r="D134" s="61" t="e">
        <f>VLOOKUP(E134,'Active-Bldg List ref'!$A:$B,2,FALSE)</f>
        <v>#N/A</v>
      </c>
      <c r="E134" s="61" t="e">
        <f>INDEX('Active-Bldg List ref'!$A:$A,MATCH(F134,'Active-Bldg List ref'!$C:$C,0))</f>
        <v>#N/A</v>
      </c>
      <c r="F134" s="62"/>
      <c r="G134" s="63"/>
      <c r="H134" s="64"/>
      <c r="I134" s="61" t="e">
        <f>INDEX('Keyword &amp; Type ref'!B:B,MATCH(K134,'Keyword &amp; Type ref'!D:D,0))</f>
        <v>#N/A</v>
      </c>
      <c r="J134" s="66" t="e">
        <f>INDEX('Keyword &amp; Type ref'!F:F,MATCH(L134,'Keyword &amp; Type ref'!H:H,0))</f>
        <v>#N/A</v>
      </c>
      <c r="K134" s="65"/>
      <c r="L134" s="65"/>
      <c r="M134" s="62"/>
      <c r="N134" s="67"/>
      <c r="O134" s="68"/>
      <c r="P134" s="68"/>
      <c r="Q134" s="69" t="e">
        <f>INDEX('Keyword &amp; Type ref'!$F:$V,MATCH(J134,'Keyword &amp; Type ref'!$F:$F,0),MATCH(B134,'Keyword &amp; Type ref'!$1:$1,0))</f>
        <v>#N/A</v>
      </c>
      <c r="R134" s="70" t="e">
        <f>VLOOKUP(J134,'Keyword &amp; Type ref'!$F:$L,7,FALSE)</f>
        <v>#N/A</v>
      </c>
      <c r="S134" s="71" t="e">
        <f>CONCATENATE(E134,":",VLOOKUP(J134,'Keyword &amp; Type ref'!F:H, 3,FALSE),":",$X134)</f>
        <v>#N/A</v>
      </c>
      <c r="T134" s="72" t="e">
        <f t="shared" si="4"/>
        <v>#N/A</v>
      </c>
      <c r="U134" s="73"/>
      <c r="V134" s="74" t="e">
        <f t="shared" si="5"/>
        <v>#N/A</v>
      </c>
      <c r="W134" s="75"/>
      <c r="X134" s="68"/>
      <c r="Y134" s="68"/>
      <c r="Z134" s="76"/>
      <c r="AA134" s="77" t="e">
        <f>INDEX('MFR_List ref'!$A:$A,MATCH($AB134,'MFR_List ref'!$B:$B,0))</f>
        <v>#N/A</v>
      </c>
      <c r="AB134" s="62"/>
      <c r="AC134" s="78"/>
      <c r="AD134" s="79"/>
      <c r="AE134" s="80"/>
      <c r="AF134" s="60"/>
      <c r="AG134" s="73"/>
      <c r="AH134" s="73"/>
      <c r="AI134" s="73"/>
      <c r="AJ134" s="60"/>
      <c r="AK134" s="73"/>
      <c r="AL134" s="73"/>
      <c r="AM134" s="81"/>
      <c r="AN134" s="73"/>
      <c r="AO134" s="78"/>
      <c r="AP134" s="78"/>
      <c r="AQ134" s="78"/>
      <c r="AR134" s="78"/>
      <c r="AS134" s="73"/>
      <c r="AT134" s="73"/>
      <c r="AU134" s="73"/>
      <c r="AV134" s="78"/>
      <c r="AW134" s="73"/>
      <c r="AX134" s="73"/>
      <c r="AY134" s="82"/>
      <c r="AZ134" s="82"/>
      <c r="BA134" s="73"/>
      <c r="BB134" s="73"/>
      <c r="BC134" s="82"/>
      <c r="BD134" s="73"/>
      <c r="BE134" s="73"/>
      <c r="BF134" s="73"/>
      <c r="BG134" s="73"/>
      <c r="BH134" s="82"/>
      <c r="BI134" s="82"/>
      <c r="BJ134" s="82"/>
      <c r="BK134" s="82"/>
      <c r="BL134" s="82"/>
      <c r="BM134" s="82"/>
      <c r="BN134" s="82"/>
      <c r="BO134" s="73"/>
      <c r="BP134" s="68"/>
      <c r="BQ134" s="73"/>
      <c r="BR134" s="48"/>
    </row>
    <row r="135" spans="1:70" s="47" customFormat="1" ht="34.799999999999997" customHeight="1" x14ac:dyDescent="0.3">
      <c r="A135" s="60"/>
      <c r="B135" s="61" t="e">
        <f>VLOOKUP(E135,'Active-Bldg List ref'!$A:$E,4,FALSE)</f>
        <v>#N/A</v>
      </c>
      <c r="C135" s="61" t="e">
        <f>VLOOKUP(E135,'Active-Bldg List ref'!$A:$E,5,FALSE)</f>
        <v>#N/A</v>
      </c>
      <c r="D135" s="61" t="e">
        <f>VLOOKUP(E135,'Active-Bldg List ref'!$A:$B,2,FALSE)</f>
        <v>#N/A</v>
      </c>
      <c r="E135" s="61" t="e">
        <f>INDEX('Active-Bldg List ref'!$A:$A,MATCH(F135,'Active-Bldg List ref'!$C:$C,0))</f>
        <v>#N/A</v>
      </c>
      <c r="F135" s="62"/>
      <c r="G135" s="63"/>
      <c r="H135" s="64"/>
      <c r="I135" s="61" t="e">
        <f>INDEX('Keyword &amp; Type ref'!B:B,MATCH(K135,'Keyword &amp; Type ref'!D:D,0))</f>
        <v>#N/A</v>
      </c>
      <c r="J135" s="66" t="e">
        <f>INDEX('Keyword &amp; Type ref'!F:F,MATCH(L135,'Keyword &amp; Type ref'!H:H,0))</f>
        <v>#N/A</v>
      </c>
      <c r="K135" s="65"/>
      <c r="L135" s="65"/>
      <c r="M135" s="62"/>
      <c r="N135" s="67"/>
      <c r="O135" s="68"/>
      <c r="P135" s="68"/>
      <c r="Q135" s="69" t="e">
        <f>INDEX('Keyword &amp; Type ref'!$F:$V,MATCH(J135,'Keyword &amp; Type ref'!$F:$F,0),MATCH(B135,'Keyword &amp; Type ref'!$1:$1,0))</f>
        <v>#N/A</v>
      </c>
      <c r="R135" s="70" t="e">
        <f>VLOOKUP(J135,'Keyword &amp; Type ref'!$F:$L,7,FALSE)</f>
        <v>#N/A</v>
      </c>
      <c r="S135" s="71" t="e">
        <f>CONCATENATE(E135,":",VLOOKUP(J135,'Keyword &amp; Type ref'!F:H, 3,FALSE),":",$X135)</f>
        <v>#N/A</v>
      </c>
      <c r="T135" s="72" t="e">
        <f t="shared" si="4"/>
        <v>#N/A</v>
      </c>
      <c r="U135" s="73"/>
      <c r="V135" s="74" t="e">
        <f t="shared" si="5"/>
        <v>#N/A</v>
      </c>
      <c r="W135" s="75"/>
      <c r="X135" s="68"/>
      <c r="Y135" s="68"/>
      <c r="Z135" s="76"/>
      <c r="AA135" s="77" t="e">
        <f>INDEX('MFR_List ref'!$A:$A,MATCH($AB135,'MFR_List ref'!$B:$B,0))</f>
        <v>#N/A</v>
      </c>
      <c r="AB135" s="62"/>
      <c r="AC135" s="78"/>
      <c r="AD135" s="79"/>
      <c r="AE135" s="80"/>
      <c r="AF135" s="60"/>
      <c r="AG135" s="73"/>
      <c r="AH135" s="73"/>
      <c r="AI135" s="73"/>
      <c r="AJ135" s="60"/>
      <c r="AK135" s="73"/>
      <c r="AL135" s="73"/>
      <c r="AM135" s="81"/>
      <c r="AN135" s="73"/>
      <c r="AO135" s="78"/>
      <c r="AP135" s="78"/>
      <c r="AQ135" s="78"/>
      <c r="AR135" s="78"/>
      <c r="AS135" s="73"/>
      <c r="AT135" s="73"/>
      <c r="AU135" s="73"/>
      <c r="AV135" s="78"/>
      <c r="AW135" s="73"/>
      <c r="AX135" s="73"/>
      <c r="AY135" s="82"/>
      <c r="AZ135" s="82"/>
      <c r="BA135" s="73"/>
      <c r="BB135" s="73"/>
      <c r="BC135" s="82"/>
      <c r="BD135" s="73"/>
      <c r="BE135" s="73"/>
      <c r="BF135" s="73"/>
      <c r="BG135" s="73"/>
      <c r="BH135" s="82"/>
      <c r="BI135" s="82"/>
      <c r="BJ135" s="82"/>
      <c r="BK135" s="82"/>
      <c r="BL135" s="82"/>
      <c r="BM135" s="82"/>
      <c r="BN135" s="82"/>
      <c r="BO135" s="73"/>
      <c r="BP135" s="68"/>
      <c r="BQ135" s="73"/>
      <c r="BR135" s="48"/>
    </row>
    <row r="136" spans="1:70" s="47" customFormat="1" ht="34.799999999999997" customHeight="1" x14ac:dyDescent="0.3">
      <c r="A136" s="60"/>
      <c r="B136" s="61" t="e">
        <f>VLOOKUP(E136,'Active-Bldg List ref'!$A:$E,4,FALSE)</f>
        <v>#N/A</v>
      </c>
      <c r="C136" s="61" t="e">
        <f>VLOOKUP(E136,'Active-Bldg List ref'!$A:$E,5,FALSE)</f>
        <v>#N/A</v>
      </c>
      <c r="D136" s="61" t="e">
        <f>VLOOKUP(E136,'Active-Bldg List ref'!$A:$B,2,FALSE)</f>
        <v>#N/A</v>
      </c>
      <c r="E136" s="61" t="e">
        <f>INDEX('Active-Bldg List ref'!$A:$A,MATCH(F136,'Active-Bldg List ref'!$C:$C,0))</f>
        <v>#N/A</v>
      </c>
      <c r="F136" s="62"/>
      <c r="G136" s="63"/>
      <c r="H136" s="64"/>
      <c r="I136" s="61" t="e">
        <f>INDEX('Keyword &amp; Type ref'!B:B,MATCH(K136,'Keyword &amp; Type ref'!D:D,0))</f>
        <v>#N/A</v>
      </c>
      <c r="J136" s="66" t="e">
        <f>INDEX('Keyword &amp; Type ref'!F:F,MATCH(L136,'Keyword &amp; Type ref'!H:H,0))</f>
        <v>#N/A</v>
      </c>
      <c r="K136" s="65"/>
      <c r="L136" s="65"/>
      <c r="M136" s="62"/>
      <c r="N136" s="67"/>
      <c r="O136" s="68"/>
      <c r="P136" s="68"/>
      <c r="Q136" s="69" t="e">
        <f>INDEX('Keyword &amp; Type ref'!$F:$V,MATCH(J136,'Keyword &amp; Type ref'!$F:$F,0),MATCH(B136,'Keyword &amp; Type ref'!$1:$1,0))</f>
        <v>#N/A</v>
      </c>
      <c r="R136" s="70" t="e">
        <f>VLOOKUP(J136,'Keyword &amp; Type ref'!$F:$L,7,FALSE)</f>
        <v>#N/A</v>
      </c>
      <c r="S136" s="71" t="e">
        <f>CONCATENATE(E136,":",VLOOKUP(J136,'Keyword &amp; Type ref'!F:H, 3,FALSE),":",$X136)</f>
        <v>#N/A</v>
      </c>
      <c r="T136" s="72" t="e">
        <f t="shared" si="4"/>
        <v>#N/A</v>
      </c>
      <c r="U136" s="73"/>
      <c r="V136" s="74" t="e">
        <f t="shared" si="5"/>
        <v>#N/A</v>
      </c>
      <c r="W136" s="75"/>
      <c r="X136" s="68"/>
      <c r="Y136" s="68"/>
      <c r="Z136" s="76"/>
      <c r="AA136" s="77" t="e">
        <f>INDEX('MFR_List ref'!$A:$A,MATCH($AB136,'MFR_List ref'!$B:$B,0))</f>
        <v>#N/A</v>
      </c>
      <c r="AB136" s="62"/>
      <c r="AC136" s="78"/>
      <c r="AD136" s="79"/>
      <c r="AE136" s="80"/>
      <c r="AF136" s="60"/>
      <c r="AG136" s="73"/>
      <c r="AH136" s="73"/>
      <c r="AI136" s="73"/>
      <c r="AJ136" s="60"/>
      <c r="AK136" s="73"/>
      <c r="AL136" s="73"/>
      <c r="AM136" s="81"/>
      <c r="AN136" s="73"/>
      <c r="AO136" s="78"/>
      <c r="AP136" s="78"/>
      <c r="AQ136" s="78"/>
      <c r="AR136" s="78"/>
      <c r="AS136" s="73"/>
      <c r="AT136" s="73"/>
      <c r="AU136" s="73"/>
      <c r="AV136" s="78"/>
      <c r="AW136" s="73"/>
      <c r="AX136" s="73"/>
      <c r="AY136" s="82"/>
      <c r="AZ136" s="82"/>
      <c r="BA136" s="73"/>
      <c r="BB136" s="73"/>
      <c r="BC136" s="82"/>
      <c r="BD136" s="73"/>
      <c r="BE136" s="73"/>
      <c r="BF136" s="73"/>
      <c r="BG136" s="73"/>
      <c r="BH136" s="82"/>
      <c r="BI136" s="82"/>
      <c r="BJ136" s="82"/>
      <c r="BK136" s="82"/>
      <c r="BL136" s="82"/>
      <c r="BM136" s="82"/>
      <c r="BN136" s="82"/>
      <c r="BO136" s="73"/>
      <c r="BP136" s="68"/>
      <c r="BQ136" s="73"/>
      <c r="BR136" s="48"/>
    </row>
    <row r="137" spans="1:70" s="47" customFormat="1" ht="34.799999999999997" customHeight="1" x14ac:dyDescent="0.3">
      <c r="A137" s="60"/>
      <c r="B137" s="61" t="e">
        <f>VLOOKUP(E137,'Active-Bldg List ref'!$A:$E,4,FALSE)</f>
        <v>#N/A</v>
      </c>
      <c r="C137" s="61" t="e">
        <f>VLOOKUP(E137,'Active-Bldg List ref'!$A:$E,5,FALSE)</f>
        <v>#N/A</v>
      </c>
      <c r="D137" s="61" t="e">
        <f>VLOOKUP(E137,'Active-Bldg List ref'!$A:$B,2,FALSE)</f>
        <v>#N/A</v>
      </c>
      <c r="E137" s="61" t="e">
        <f>INDEX('Active-Bldg List ref'!$A:$A,MATCH(F137,'Active-Bldg List ref'!$C:$C,0))</f>
        <v>#N/A</v>
      </c>
      <c r="F137" s="62"/>
      <c r="G137" s="63"/>
      <c r="H137" s="64"/>
      <c r="I137" s="61" t="e">
        <f>INDEX('Keyword &amp; Type ref'!B:B,MATCH(K137,'Keyword &amp; Type ref'!D:D,0))</f>
        <v>#N/A</v>
      </c>
      <c r="J137" s="66" t="e">
        <f>INDEX('Keyword &amp; Type ref'!F:F,MATCH(L137,'Keyword &amp; Type ref'!H:H,0))</f>
        <v>#N/A</v>
      </c>
      <c r="K137" s="65"/>
      <c r="L137" s="65"/>
      <c r="M137" s="62"/>
      <c r="N137" s="67"/>
      <c r="O137" s="68"/>
      <c r="P137" s="68"/>
      <c r="Q137" s="69" t="e">
        <f>INDEX('Keyword &amp; Type ref'!$F:$V,MATCH(J137,'Keyword &amp; Type ref'!$F:$F,0),MATCH(B137,'Keyword &amp; Type ref'!$1:$1,0))</f>
        <v>#N/A</v>
      </c>
      <c r="R137" s="70" t="e">
        <f>VLOOKUP(J137,'Keyword &amp; Type ref'!$F:$L,7,FALSE)</f>
        <v>#N/A</v>
      </c>
      <c r="S137" s="71" t="e">
        <f>CONCATENATE(E137,":",VLOOKUP(J137,'Keyword &amp; Type ref'!F:H, 3,FALSE),":",$X137)</f>
        <v>#N/A</v>
      </c>
      <c r="T137" s="72" t="e">
        <f t="shared" si="4"/>
        <v>#N/A</v>
      </c>
      <c r="U137" s="73"/>
      <c r="V137" s="74" t="e">
        <f t="shared" si="5"/>
        <v>#N/A</v>
      </c>
      <c r="W137" s="75"/>
      <c r="X137" s="68"/>
      <c r="Y137" s="68"/>
      <c r="Z137" s="76"/>
      <c r="AA137" s="77" t="e">
        <f>INDEX('MFR_List ref'!$A:$A,MATCH($AB137,'MFR_List ref'!$B:$B,0))</f>
        <v>#N/A</v>
      </c>
      <c r="AB137" s="62"/>
      <c r="AC137" s="78"/>
      <c r="AD137" s="79"/>
      <c r="AE137" s="80"/>
      <c r="AF137" s="60"/>
      <c r="AG137" s="73"/>
      <c r="AH137" s="73"/>
      <c r="AI137" s="73"/>
      <c r="AJ137" s="60"/>
      <c r="AK137" s="73"/>
      <c r="AL137" s="73"/>
      <c r="AM137" s="81"/>
      <c r="AN137" s="73"/>
      <c r="AO137" s="78"/>
      <c r="AP137" s="78"/>
      <c r="AQ137" s="78"/>
      <c r="AR137" s="78"/>
      <c r="AS137" s="73"/>
      <c r="AT137" s="73"/>
      <c r="AU137" s="73"/>
      <c r="AV137" s="78"/>
      <c r="AW137" s="73"/>
      <c r="AX137" s="73"/>
      <c r="AY137" s="82"/>
      <c r="AZ137" s="82"/>
      <c r="BA137" s="73"/>
      <c r="BB137" s="73"/>
      <c r="BC137" s="82"/>
      <c r="BD137" s="73"/>
      <c r="BE137" s="73"/>
      <c r="BF137" s="73"/>
      <c r="BG137" s="73"/>
      <c r="BH137" s="82"/>
      <c r="BI137" s="82"/>
      <c r="BJ137" s="82"/>
      <c r="BK137" s="82"/>
      <c r="BL137" s="82"/>
      <c r="BM137" s="82"/>
      <c r="BN137" s="82"/>
      <c r="BO137" s="73"/>
      <c r="BP137" s="68"/>
      <c r="BQ137" s="73"/>
      <c r="BR137" s="48"/>
    </row>
    <row r="138" spans="1:70" s="47" customFormat="1" ht="34.799999999999997" customHeight="1" x14ac:dyDescent="0.3">
      <c r="A138" s="60"/>
      <c r="B138" s="61" t="e">
        <f>VLOOKUP(E138,'Active-Bldg List ref'!$A:$E,4,FALSE)</f>
        <v>#N/A</v>
      </c>
      <c r="C138" s="61" t="e">
        <f>VLOOKUP(E138,'Active-Bldg List ref'!$A:$E,5,FALSE)</f>
        <v>#N/A</v>
      </c>
      <c r="D138" s="61" t="e">
        <f>VLOOKUP(E138,'Active-Bldg List ref'!$A:$B,2,FALSE)</f>
        <v>#N/A</v>
      </c>
      <c r="E138" s="61" t="e">
        <f>INDEX('Active-Bldg List ref'!$A:$A,MATCH(F138,'Active-Bldg List ref'!$C:$C,0))</f>
        <v>#N/A</v>
      </c>
      <c r="F138" s="62"/>
      <c r="G138" s="63"/>
      <c r="H138" s="64"/>
      <c r="I138" s="61" t="e">
        <f>INDEX('Keyword &amp; Type ref'!B:B,MATCH(K138,'Keyword &amp; Type ref'!D:D,0))</f>
        <v>#N/A</v>
      </c>
      <c r="J138" s="66" t="e">
        <f>INDEX('Keyword &amp; Type ref'!F:F,MATCH(L138,'Keyword &amp; Type ref'!H:H,0))</f>
        <v>#N/A</v>
      </c>
      <c r="K138" s="65"/>
      <c r="L138" s="65"/>
      <c r="M138" s="62"/>
      <c r="N138" s="67"/>
      <c r="O138" s="68"/>
      <c r="P138" s="68"/>
      <c r="Q138" s="69" t="e">
        <f>INDEX('Keyword &amp; Type ref'!$F:$V,MATCH(J138,'Keyword &amp; Type ref'!$F:$F,0),MATCH(B138,'Keyword &amp; Type ref'!$1:$1,0))</f>
        <v>#N/A</v>
      </c>
      <c r="R138" s="70" t="e">
        <f>VLOOKUP(J138,'Keyword &amp; Type ref'!$F:$L,7,FALSE)</f>
        <v>#N/A</v>
      </c>
      <c r="S138" s="71" t="e">
        <f>CONCATENATE(E138,":",VLOOKUP(J138,'Keyword &amp; Type ref'!F:H, 3,FALSE),":",$X138)</f>
        <v>#N/A</v>
      </c>
      <c r="T138" s="72" t="e">
        <f t="shared" si="4"/>
        <v>#N/A</v>
      </c>
      <c r="U138" s="73"/>
      <c r="V138" s="74" t="e">
        <f t="shared" si="5"/>
        <v>#N/A</v>
      </c>
      <c r="W138" s="75"/>
      <c r="X138" s="68"/>
      <c r="Y138" s="68"/>
      <c r="Z138" s="76"/>
      <c r="AA138" s="77" t="e">
        <f>INDEX('MFR_List ref'!$A:$A,MATCH($AB138,'MFR_List ref'!$B:$B,0))</f>
        <v>#N/A</v>
      </c>
      <c r="AB138" s="62"/>
      <c r="AC138" s="78"/>
      <c r="AD138" s="79"/>
      <c r="AE138" s="80"/>
      <c r="AF138" s="60"/>
      <c r="AG138" s="73"/>
      <c r="AH138" s="73"/>
      <c r="AI138" s="73"/>
      <c r="AJ138" s="60"/>
      <c r="AK138" s="73"/>
      <c r="AL138" s="73"/>
      <c r="AM138" s="81"/>
      <c r="AN138" s="73"/>
      <c r="AO138" s="78"/>
      <c r="AP138" s="78"/>
      <c r="AQ138" s="78"/>
      <c r="AR138" s="78"/>
      <c r="AS138" s="73"/>
      <c r="AT138" s="73"/>
      <c r="AU138" s="73"/>
      <c r="AV138" s="78"/>
      <c r="AW138" s="73"/>
      <c r="AX138" s="73"/>
      <c r="AY138" s="82"/>
      <c r="AZ138" s="82"/>
      <c r="BA138" s="73"/>
      <c r="BB138" s="73"/>
      <c r="BC138" s="82"/>
      <c r="BD138" s="73"/>
      <c r="BE138" s="73"/>
      <c r="BF138" s="73"/>
      <c r="BG138" s="73"/>
      <c r="BH138" s="82"/>
      <c r="BI138" s="82"/>
      <c r="BJ138" s="82"/>
      <c r="BK138" s="82"/>
      <c r="BL138" s="82"/>
      <c r="BM138" s="82"/>
      <c r="BN138" s="82"/>
      <c r="BO138" s="73"/>
      <c r="BP138" s="68"/>
      <c r="BQ138" s="73"/>
      <c r="BR138" s="48"/>
    </row>
    <row r="139" spans="1:70" s="47" customFormat="1" ht="34.799999999999997" customHeight="1" x14ac:dyDescent="0.3">
      <c r="A139" s="60"/>
      <c r="B139" s="61" t="e">
        <f>VLOOKUP(E139,'Active-Bldg List ref'!$A:$E,4,FALSE)</f>
        <v>#N/A</v>
      </c>
      <c r="C139" s="61" t="e">
        <f>VLOOKUP(E139,'Active-Bldg List ref'!$A:$E,5,FALSE)</f>
        <v>#N/A</v>
      </c>
      <c r="D139" s="61" t="e">
        <f>VLOOKUP(E139,'Active-Bldg List ref'!$A:$B,2,FALSE)</f>
        <v>#N/A</v>
      </c>
      <c r="E139" s="61" t="e">
        <f>INDEX('Active-Bldg List ref'!$A:$A,MATCH(F139,'Active-Bldg List ref'!$C:$C,0))</f>
        <v>#N/A</v>
      </c>
      <c r="F139" s="62"/>
      <c r="G139" s="63"/>
      <c r="H139" s="64"/>
      <c r="I139" s="61" t="e">
        <f>INDEX('Keyword &amp; Type ref'!B:B,MATCH(K139,'Keyword &amp; Type ref'!D:D,0))</f>
        <v>#N/A</v>
      </c>
      <c r="J139" s="66" t="e">
        <f>INDEX('Keyword &amp; Type ref'!F:F,MATCH(L139,'Keyword &amp; Type ref'!H:H,0))</f>
        <v>#N/A</v>
      </c>
      <c r="K139" s="65"/>
      <c r="L139" s="65"/>
      <c r="M139" s="62"/>
      <c r="N139" s="67"/>
      <c r="O139" s="68"/>
      <c r="P139" s="68"/>
      <c r="Q139" s="69" t="e">
        <f>INDEX('Keyword &amp; Type ref'!$F:$V,MATCH(J139,'Keyword &amp; Type ref'!$F:$F,0),MATCH(B139,'Keyword &amp; Type ref'!$1:$1,0))</f>
        <v>#N/A</v>
      </c>
      <c r="R139" s="70" t="e">
        <f>VLOOKUP(J139,'Keyword &amp; Type ref'!$F:$L,7,FALSE)</f>
        <v>#N/A</v>
      </c>
      <c r="S139" s="71" t="e">
        <f>CONCATENATE(E139,":",VLOOKUP(J139,'Keyword &amp; Type ref'!F:H, 3,FALSE),":",$X139)</f>
        <v>#N/A</v>
      </c>
      <c r="T139" s="72" t="e">
        <f t="shared" si="4"/>
        <v>#N/A</v>
      </c>
      <c r="U139" s="73"/>
      <c r="V139" s="74" t="e">
        <f t="shared" si="5"/>
        <v>#N/A</v>
      </c>
      <c r="W139" s="75"/>
      <c r="X139" s="68"/>
      <c r="Y139" s="68"/>
      <c r="Z139" s="76"/>
      <c r="AA139" s="77" t="e">
        <f>INDEX('MFR_List ref'!$A:$A,MATCH($AB139,'MFR_List ref'!$B:$B,0))</f>
        <v>#N/A</v>
      </c>
      <c r="AB139" s="62"/>
      <c r="AC139" s="78"/>
      <c r="AD139" s="79"/>
      <c r="AE139" s="80"/>
      <c r="AF139" s="60"/>
      <c r="AG139" s="73"/>
      <c r="AH139" s="73"/>
      <c r="AI139" s="73"/>
      <c r="AJ139" s="60"/>
      <c r="AK139" s="73"/>
      <c r="AL139" s="73"/>
      <c r="AM139" s="81"/>
      <c r="AN139" s="73"/>
      <c r="AO139" s="78"/>
      <c r="AP139" s="78"/>
      <c r="AQ139" s="78"/>
      <c r="AR139" s="78"/>
      <c r="AS139" s="73"/>
      <c r="AT139" s="73"/>
      <c r="AU139" s="73"/>
      <c r="AV139" s="78"/>
      <c r="AW139" s="73"/>
      <c r="AX139" s="73"/>
      <c r="AY139" s="82"/>
      <c r="AZ139" s="82"/>
      <c r="BA139" s="73"/>
      <c r="BB139" s="73"/>
      <c r="BC139" s="82"/>
      <c r="BD139" s="73"/>
      <c r="BE139" s="73"/>
      <c r="BF139" s="73"/>
      <c r="BG139" s="73"/>
      <c r="BH139" s="82"/>
      <c r="BI139" s="82"/>
      <c r="BJ139" s="82"/>
      <c r="BK139" s="82"/>
      <c r="BL139" s="82"/>
      <c r="BM139" s="82"/>
      <c r="BN139" s="82"/>
      <c r="BO139" s="73"/>
      <c r="BP139" s="68"/>
      <c r="BQ139" s="73"/>
      <c r="BR139" s="48"/>
    </row>
    <row r="140" spans="1:70" s="47" customFormat="1" ht="34.799999999999997" customHeight="1" x14ac:dyDescent="0.3">
      <c r="A140" s="60"/>
      <c r="B140" s="61" t="e">
        <f>VLOOKUP(E140,'Active-Bldg List ref'!$A:$E,4,FALSE)</f>
        <v>#N/A</v>
      </c>
      <c r="C140" s="61" t="e">
        <f>VLOOKUP(E140,'Active-Bldg List ref'!$A:$E,5,FALSE)</f>
        <v>#N/A</v>
      </c>
      <c r="D140" s="61" t="e">
        <f>VLOOKUP(E140,'Active-Bldg List ref'!$A:$B,2,FALSE)</f>
        <v>#N/A</v>
      </c>
      <c r="E140" s="61" t="e">
        <f>INDEX('Active-Bldg List ref'!$A:$A,MATCH(F140,'Active-Bldg List ref'!$C:$C,0))</f>
        <v>#N/A</v>
      </c>
      <c r="F140" s="62"/>
      <c r="G140" s="63"/>
      <c r="H140" s="64"/>
      <c r="I140" s="61" t="e">
        <f>INDEX('Keyword &amp; Type ref'!B:B,MATCH(K140,'Keyword &amp; Type ref'!D:D,0))</f>
        <v>#N/A</v>
      </c>
      <c r="J140" s="66" t="e">
        <f>INDEX('Keyword &amp; Type ref'!F:F,MATCH(L140,'Keyword &amp; Type ref'!H:H,0))</f>
        <v>#N/A</v>
      </c>
      <c r="K140" s="65"/>
      <c r="L140" s="65"/>
      <c r="M140" s="62"/>
      <c r="N140" s="67"/>
      <c r="O140" s="68"/>
      <c r="P140" s="68"/>
      <c r="Q140" s="69" t="e">
        <f>INDEX('Keyword &amp; Type ref'!$F:$V,MATCH(J140,'Keyword &amp; Type ref'!$F:$F,0),MATCH(B140,'Keyword &amp; Type ref'!$1:$1,0))</f>
        <v>#N/A</v>
      </c>
      <c r="R140" s="70" t="e">
        <f>VLOOKUP(J140,'Keyword &amp; Type ref'!$F:$L,7,FALSE)</f>
        <v>#N/A</v>
      </c>
      <c r="S140" s="71" t="e">
        <f>CONCATENATE(E140,":",VLOOKUP(J140,'Keyword &amp; Type ref'!F:H, 3,FALSE),":",$X140)</f>
        <v>#N/A</v>
      </c>
      <c r="T140" s="72" t="e">
        <f t="shared" si="4"/>
        <v>#N/A</v>
      </c>
      <c r="U140" s="73"/>
      <c r="V140" s="74" t="e">
        <f t="shared" si="5"/>
        <v>#N/A</v>
      </c>
      <c r="W140" s="75"/>
      <c r="X140" s="68"/>
      <c r="Y140" s="68"/>
      <c r="Z140" s="76"/>
      <c r="AA140" s="77" t="e">
        <f>INDEX('MFR_List ref'!$A:$A,MATCH($AB140,'MFR_List ref'!$B:$B,0))</f>
        <v>#N/A</v>
      </c>
      <c r="AB140" s="62"/>
      <c r="AC140" s="78"/>
      <c r="AD140" s="79"/>
      <c r="AE140" s="80"/>
      <c r="AF140" s="60"/>
      <c r="AG140" s="73"/>
      <c r="AH140" s="73"/>
      <c r="AI140" s="73"/>
      <c r="AJ140" s="60"/>
      <c r="AK140" s="73"/>
      <c r="AL140" s="73"/>
      <c r="AM140" s="81"/>
      <c r="AN140" s="73"/>
      <c r="AO140" s="78"/>
      <c r="AP140" s="78"/>
      <c r="AQ140" s="78"/>
      <c r="AR140" s="78"/>
      <c r="AS140" s="73"/>
      <c r="AT140" s="73"/>
      <c r="AU140" s="73"/>
      <c r="AV140" s="78"/>
      <c r="AW140" s="73"/>
      <c r="AX140" s="73"/>
      <c r="AY140" s="82"/>
      <c r="AZ140" s="82"/>
      <c r="BA140" s="73"/>
      <c r="BB140" s="73"/>
      <c r="BC140" s="82"/>
      <c r="BD140" s="73"/>
      <c r="BE140" s="73"/>
      <c r="BF140" s="73"/>
      <c r="BG140" s="73"/>
      <c r="BH140" s="82"/>
      <c r="BI140" s="82"/>
      <c r="BJ140" s="82"/>
      <c r="BK140" s="82"/>
      <c r="BL140" s="82"/>
      <c r="BM140" s="82"/>
      <c r="BN140" s="82"/>
      <c r="BO140" s="73"/>
      <c r="BP140" s="68"/>
      <c r="BQ140" s="73"/>
      <c r="BR140" s="48"/>
    </row>
    <row r="141" spans="1:70" s="47" customFormat="1" ht="34.799999999999997" customHeight="1" x14ac:dyDescent="0.3">
      <c r="A141" s="60"/>
      <c r="B141" s="61" t="e">
        <f>VLOOKUP(E141,'Active-Bldg List ref'!$A:$E,4,FALSE)</f>
        <v>#N/A</v>
      </c>
      <c r="C141" s="61" t="e">
        <f>VLOOKUP(E141,'Active-Bldg List ref'!$A:$E,5,FALSE)</f>
        <v>#N/A</v>
      </c>
      <c r="D141" s="61" t="e">
        <f>VLOOKUP(E141,'Active-Bldg List ref'!$A:$B,2,FALSE)</f>
        <v>#N/A</v>
      </c>
      <c r="E141" s="61" t="e">
        <f>INDEX('Active-Bldg List ref'!$A:$A,MATCH(F141,'Active-Bldg List ref'!$C:$C,0))</f>
        <v>#N/A</v>
      </c>
      <c r="F141" s="62"/>
      <c r="G141" s="63"/>
      <c r="H141" s="64"/>
      <c r="I141" s="61" t="e">
        <f>INDEX('Keyword &amp; Type ref'!B:B,MATCH(K141,'Keyword &amp; Type ref'!D:D,0))</f>
        <v>#N/A</v>
      </c>
      <c r="J141" s="66" t="e">
        <f>INDEX('Keyword &amp; Type ref'!F:F,MATCH(L141,'Keyword &amp; Type ref'!H:H,0))</f>
        <v>#N/A</v>
      </c>
      <c r="K141" s="65"/>
      <c r="L141" s="65"/>
      <c r="M141" s="62"/>
      <c r="N141" s="67"/>
      <c r="O141" s="68"/>
      <c r="P141" s="68"/>
      <c r="Q141" s="69" t="e">
        <f>INDEX('Keyword &amp; Type ref'!$F:$V,MATCH(J141,'Keyword &amp; Type ref'!$F:$F,0),MATCH(B141,'Keyword &amp; Type ref'!$1:$1,0))</f>
        <v>#N/A</v>
      </c>
      <c r="R141" s="70" t="e">
        <f>VLOOKUP(J141,'Keyword &amp; Type ref'!$F:$L,7,FALSE)</f>
        <v>#N/A</v>
      </c>
      <c r="S141" s="71" t="e">
        <f>CONCATENATE(E141,":",VLOOKUP(J141,'Keyword &amp; Type ref'!F:H, 3,FALSE),":",$X141)</f>
        <v>#N/A</v>
      </c>
      <c r="T141" s="72" t="e">
        <f t="shared" si="4"/>
        <v>#N/A</v>
      </c>
      <c r="U141" s="73"/>
      <c r="V141" s="74" t="e">
        <f t="shared" si="5"/>
        <v>#N/A</v>
      </c>
      <c r="W141" s="75"/>
      <c r="X141" s="68"/>
      <c r="Y141" s="68"/>
      <c r="Z141" s="76"/>
      <c r="AA141" s="77" t="e">
        <f>INDEX('MFR_List ref'!$A:$A,MATCH($AB141,'MFR_List ref'!$B:$B,0))</f>
        <v>#N/A</v>
      </c>
      <c r="AB141" s="62"/>
      <c r="AC141" s="78"/>
      <c r="AD141" s="79"/>
      <c r="AE141" s="80"/>
      <c r="AF141" s="60"/>
      <c r="AG141" s="73"/>
      <c r="AH141" s="73"/>
      <c r="AI141" s="73"/>
      <c r="AJ141" s="60"/>
      <c r="AK141" s="73"/>
      <c r="AL141" s="73"/>
      <c r="AM141" s="81"/>
      <c r="AN141" s="73"/>
      <c r="AO141" s="78"/>
      <c r="AP141" s="78"/>
      <c r="AQ141" s="78"/>
      <c r="AR141" s="78"/>
      <c r="AS141" s="73"/>
      <c r="AT141" s="73"/>
      <c r="AU141" s="73"/>
      <c r="AV141" s="78"/>
      <c r="AW141" s="73"/>
      <c r="AX141" s="73"/>
      <c r="AY141" s="82"/>
      <c r="AZ141" s="82"/>
      <c r="BA141" s="73"/>
      <c r="BB141" s="73"/>
      <c r="BC141" s="82"/>
      <c r="BD141" s="73"/>
      <c r="BE141" s="73"/>
      <c r="BF141" s="73"/>
      <c r="BG141" s="73"/>
      <c r="BH141" s="82"/>
      <c r="BI141" s="82"/>
      <c r="BJ141" s="82"/>
      <c r="BK141" s="82"/>
      <c r="BL141" s="82"/>
      <c r="BM141" s="82"/>
      <c r="BN141" s="82"/>
      <c r="BO141" s="73"/>
      <c r="BP141" s="68"/>
      <c r="BQ141" s="73"/>
      <c r="BR141" s="48"/>
    </row>
    <row r="142" spans="1:70" s="47" customFormat="1" ht="34.799999999999997" customHeight="1" x14ac:dyDescent="0.3">
      <c r="A142" s="60"/>
      <c r="B142" s="61" t="e">
        <f>VLOOKUP(E142,'Active-Bldg List ref'!$A:$E,4,FALSE)</f>
        <v>#N/A</v>
      </c>
      <c r="C142" s="61" t="e">
        <f>VLOOKUP(E142,'Active-Bldg List ref'!$A:$E,5,FALSE)</f>
        <v>#N/A</v>
      </c>
      <c r="D142" s="61" t="e">
        <f>VLOOKUP(E142,'Active-Bldg List ref'!$A:$B,2,FALSE)</f>
        <v>#N/A</v>
      </c>
      <c r="E142" s="61" t="e">
        <f>INDEX('Active-Bldg List ref'!$A:$A,MATCH(F142,'Active-Bldg List ref'!$C:$C,0))</f>
        <v>#N/A</v>
      </c>
      <c r="F142" s="62"/>
      <c r="G142" s="63"/>
      <c r="H142" s="64"/>
      <c r="I142" s="61" t="e">
        <f>INDEX('Keyword &amp; Type ref'!B:B,MATCH(K142,'Keyword &amp; Type ref'!D:D,0))</f>
        <v>#N/A</v>
      </c>
      <c r="J142" s="66" t="e">
        <f>INDEX('Keyword &amp; Type ref'!F:F,MATCH(L142,'Keyword &amp; Type ref'!H:H,0))</f>
        <v>#N/A</v>
      </c>
      <c r="K142" s="65"/>
      <c r="L142" s="65"/>
      <c r="M142" s="62"/>
      <c r="N142" s="67"/>
      <c r="O142" s="68"/>
      <c r="P142" s="68"/>
      <c r="Q142" s="69" t="e">
        <f>INDEX('Keyword &amp; Type ref'!$F:$V,MATCH(J142,'Keyword &amp; Type ref'!$F:$F,0),MATCH(B142,'Keyword &amp; Type ref'!$1:$1,0))</f>
        <v>#N/A</v>
      </c>
      <c r="R142" s="70" t="e">
        <f>VLOOKUP(J142,'Keyword &amp; Type ref'!$F:$L,7,FALSE)</f>
        <v>#N/A</v>
      </c>
      <c r="S142" s="71" t="e">
        <f>CONCATENATE(E142,":",VLOOKUP(J142,'Keyword &amp; Type ref'!F:H, 3,FALSE),":",$X142)</f>
        <v>#N/A</v>
      </c>
      <c r="T142" s="72" t="e">
        <f t="shared" si="4"/>
        <v>#N/A</v>
      </c>
      <c r="U142" s="73"/>
      <c r="V142" s="74" t="e">
        <f t="shared" si="5"/>
        <v>#N/A</v>
      </c>
      <c r="W142" s="75"/>
      <c r="X142" s="68"/>
      <c r="Y142" s="68"/>
      <c r="Z142" s="76"/>
      <c r="AA142" s="77" t="e">
        <f>INDEX('MFR_List ref'!$A:$A,MATCH($AB142,'MFR_List ref'!$B:$B,0))</f>
        <v>#N/A</v>
      </c>
      <c r="AB142" s="62"/>
      <c r="AC142" s="78"/>
      <c r="AD142" s="79"/>
      <c r="AE142" s="80"/>
      <c r="AF142" s="60"/>
      <c r="AG142" s="73"/>
      <c r="AH142" s="73"/>
      <c r="AI142" s="73"/>
      <c r="AJ142" s="60"/>
      <c r="AK142" s="73"/>
      <c r="AL142" s="73"/>
      <c r="AM142" s="81"/>
      <c r="AN142" s="73"/>
      <c r="AO142" s="78"/>
      <c r="AP142" s="78"/>
      <c r="AQ142" s="78"/>
      <c r="AR142" s="78"/>
      <c r="AS142" s="73"/>
      <c r="AT142" s="73"/>
      <c r="AU142" s="73"/>
      <c r="AV142" s="78"/>
      <c r="AW142" s="73"/>
      <c r="AX142" s="73"/>
      <c r="AY142" s="82"/>
      <c r="AZ142" s="82"/>
      <c r="BA142" s="73"/>
      <c r="BB142" s="73"/>
      <c r="BC142" s="82"/>
      <c r="BD142" s="73"/>
      <c r="BE142" s="73"/>
      <c r="BF142" s="73"/>
      <c r="BG142" s="73"/>
      <c r="BH142" s="82"/>
      <c r="BI142" s="82"/>
      <c r="BJ142" s="82"/>
      <c r="BK142" s="82"/>
      <c r="BL142" s="82"/>
      <c r="BM142" s="82"/>
      <c r="BN142" s="82"/>
      <c r="BO142" s="73"/>
      <c r="BP142" s="68"/>
      <c r="BQ142" s="73"/>
      <c r="BR142" s="48"/>
    </row>
    <row r="143" spans="1:70" s="47" customFormat="1" ht="34.799999999999997" customHeight="1" x14ac:dyDescent="0.3">
      <c r="A143" s="60"/>
      <c r="B143" s="61" t="e">
        <f>VLOOKUP(E143,'Active-Bldg List ref'!$A:$E,4,FALSE)</f>
        <v>#N/A</v>
      </c>
      <c r="C143" s="61" t="e">
        <f>VLOOKUP(E143,'Active-Bldg List ref'!$A:$E,5,FALSE)</f>
        <v>#N/A</v>
      </c>
      <c r="D143" s="61" t="e">
        <f>VLOOKUP(E143,'Active-Bldg List ref'!$A:$B,2,FALSE)</f>
        <v>#N/A</v>
      </c>
      <c r="E143" s="61" t="e">
        <f>INDEX('Active-Bldg List ref'!$A:$A,MATCH(F143,'Active-Bldg List ref'!$C:$C,0))</f>
        <v>#N/A</v>
      </c>
      <c r="F143" s="62"/>
      <c r="G143" s="63"/>
      <c r="H143" s="64"/>
      <c r="I143" s="61" t="e">
        <f>INDEX('Keyword &amp; Type ref'!B:B,MATCH(K143,'Keyword &amp; Type ref'!D:D,0))</f>
        <v>#N/A</v>
      </c>
      <c r="J143" s="66" t="e">
        <f>INDEX('Keyword &amp; Type ref'!F:F,MATCH(L143,'Keyword &amp; Type ref'!H:H,0))</f>
        <v>#N/A</v>
      </c>
      <c r="K143" s="65"/>
      <c r="L143" s="65"/>
      <c r="M143" s="62"/>
      <c r="N143" s="67"/>
      <c r="O143" s="68"/>
      <c r="P143" s="68"/>
      <c r="Q143" s="69" t="e">
        <f>INDEX('Keyword &amp; Type ref'!$F:$V,MATCH(J143,'Keyword &amp; Type ref'!$F:$F,0),MATCH(B143,'Keyword &amp; Type ref'!$1:$1,0))</f>
        <v>#N/A</v>
      </c>
      <c r="R143" s="70" t="e">
        <f>VLOOKUP(J143,'Keyword &amp; Type ref'!$F:$L,7,FALSE)</f>
        <v>#N/A</v>
      </c>
      <c r="S143" s="71" t="e">
        <f>CONCATENATE(E143,":",VLOOKUP(J143,'Keyword &amp; Type ref'!F:H, 3,FALSE),":",$X143)</f>
        <v>#N/A</v>
      </c>
      <c r="T143" s="72" t="e">
        <f t="shared" si="4"/>
        <v>#N/A</v>
      </c>
      <c r="U143" s="73"/>
      <c r="V143" s="74" t="e">
        <f t="shared" si="5"/>
        <v>#N/A</v>
      </c>
      <c r="W143" s="75"/>
      <c r="X143" s="68"/>
      <c r="Y143" s="68"/>
      <c r="Z143" s="76"/>
      <c r="AA143" s="77" t="e">
        <f>INDEX('MFR_List ref'!$A:$A,MATCH($AB143,'MFR_List ref'!$B:$B,0))</f>
        <v>#N/A</v>
      </c>
      <c r="AB143" s="62"/>
      <c r="AC143" s="78"/>
      <c r="AD143" s="79"/>
      <c r="AE143" s="80"/>
      <c r="AF143" s="60"/>
      <c r="AG143" s="73"/>
      <c r="AH143" s="73"/>
      <c r="AI143" s="73"/>
      <c r="AJ143" s="60"/>
      <c r="AK143" s="73"/>
      <c r="AL143" s="73"/>
      <c r="AM143" s="81"/>
      <c r="AN143" s="73"/>
      <c r="AO143" s="78"/>
      <c r="AP143" s="78"/>
      <c r="AQ143" s="78"/>
      <c r="AR143" s="78"/>
      <c r="AS143" s="73"/>
      <c r="AT143" s="73"/>
      <c r="AU143" s="73"/>
      <c r="AV143" s="78"/>
      <c r="AW143" s="73"/>
      <c r="AX143" s="73"/>
      <c r="AY143" s="82"/>
      <c r="AZ143" s="82"/>
      <c r="BA143" s="73"/>
      <c r="BB143" s="73"/>
      <c r="BC143" s="82"/>
      <c r="BD143" s="73"/>
      <c r="BE143" s="73"/>
      <c r="BF143" s="73"/>
      <c r="BG143" s="73"/>
      <c r="BH143" s="82"/>
      <c r="BI143" s="82"/>
      <c r="BJ143" s="82"/>
      <c r="BK143" s="82"/>
      <c r="BL143" s="82"/>
      <c r="BM143" s="82"/>
      <c r="BN143" s="82"/>
      <c r="BO143" s="73"/>
      <c r="BP143" s="68"/>
      <c r="BQ143" s="73"/>
      <c r="BR143" s="48"/>
    </row>
    <row r="144" spans="1:70" s="47" customFormat="1" ht="34.799999999999997" customHeight="1" x14ac:dyDescent="0.3">
      <c r="A144" s="60"/>
      <c r="B144" s="61" t="e">
        <f>VLOOKUP(E144,'Active-Bldg List ref'!$A:$E,4,FALSE)</f>
        <v>#N/A</v>
      </c>
      <c r="C144" s="61" t="e">
        <f>VLOOKUP(E144,'Active-Bldg List ref'!$A:$E,5,FALSE)</f>
        <v>#N/A</v>
      </c>
      <c r="D144" s="61" t="e">
        <f>VLOOKUP(E144,'Active-Bldg List ref'!$A:$B,2,FALSE)</f>
        <v>#N/A</v>
      </c>
      <c r="E144" s="61" t="e">
        <f>INDEX('Active-Bldg List ref'!$A:$A,MATCH(F144,'Active-Bldg List ref'!$C:$C,0))</f>
        <v>#N/A</v>
      </c>
      <c r="F144" s="62"/>
      <c r="G144" s="63"/>
      <c r="H144" s="64"/>
      <c r="I144" s="61" t="e">
        <f>INDEX('Keyword &amp; Type ref'!B:B,MATCH(K144,'Keyword &amp; Type ref'!D:D,0))</f>
        <v>#N/A</v>
      </c>
      <c r="J144" s="66" t="e">
        <f>INDEX('Keyword &amp; Type ref'!F:F,MATCH(L144,'Keyword &amp; Type ref'!H:H,0))</f>
        <v>#N/A</v>
      </c>
      <c r="K144" s="65"/>
      <c r="L144" s="65"/>
      <c r="M144" s="62"/>
      <c r="N144" s="67"/>
      <c r="O144" s="68"/>
      <c r="P144" s="68"/>
      <c r="Q144" s="69" t="e">
        <f>INDEX('Keyword &amp; Type ref'!$F:$V,MATCH(J144,'Keyword &amp; Type ref'!$F:$F,0),MATCH(B144,'Keyword &amp; Type ref'!$1:$1,0))</f>
        <v>#N/A</v>
      </c>
      <c r="R144" s="70" t="e">
        <f>VLOOKUP(J144,'Keyword &amp; Type ref'!$F:$L,7,FALSE)</f>
        <v>#N/A</v>
      </c>
      <c r="S144" s="71" t="e">
        <f>CONCATENATE(E144,":",VLOOKUP(J144,'Keyword &amp; Type ref'!F:H, 3,FALSE),":",$X144)</f>
        <v>#N/A</v>
      </c>
      <c r="T144" s="72" t="e">
        <f t="shared" si="4"/>
        <v>#N/A</v>
      </c>
      <c r="U144" s="73"/>
      <c r="V144" s="74" t="e">
        <f t="shared" si="5"/>
        <v>#N/A</v>
      </c>
      <c r="W144" s="75"/>
      <c r="X144" s="68"/>
      <c r="Y144" s="68"/>
      <c r="Z144" s="76"/>
      <c r="AA144" s="77" t="e">
        <f>INDEX('MFR_List ref'!$A:$A,MATCH($AB144,'MFR_List ref'!$B:$B,0))</f>
        <v>#N/A</v>
      </c>
      <c r="AB144" s="62"/>
      <c r="AC144" s="78"/>
      <c r="AD144" s="79"/>
      <c r="AE144" s="80"/>
      <c r="AF144" s="60"/>
      <c r="AG144" s="73"/>
      <c r="AH144" s="73"/>
      <c r="AI144" s="73"/>
      <c r="AJ144" s="60"/>
      <c r="AK144" s="73"/>
      <c r="AL144" s="73"/>
      <c r="AM144" s="81"/>
      <c r="AN144" s="73"/>
      <c r="AO144" s="78"/>
      <c r="AP144" s="78"/>
      <c r="AQ144" s="78"/>
      <c r="AR144" s="78"/>
      <c r="AS144" s="73"/>
      <c r="AT144" s="73"/>
      <c r="AU144" s="73"/>
      <c r="AV144" s="78"/>
      <c r="AW144" s="73"/>
      <c r="AX144" s="73"/>
      <c r="AY144" s="82"/>
      <c r="AZ144" s="82"/>
      <c r="BA144" s="73"/>
      <c r="BB144" s="73"/>
      <c r="BC144" s="82"/>
      <c r="BD144" s="73"/>
      <c r="BE144" s="73"/>
      <c r="BF144" s="73"/>
      <c r="BG144" s="73"/>
      <c r="BH144" s="82"/>
      <c r="BI144" s="82"/>
      <c r="BJ144" s="82"/>
      <c r="BK144" s="82"/>
      <c r="BL144" s="82"/>
      <c r="BM144" s="82"/>
      <c r="BN144" s="82"/>
      <c r="BO144" s="73"/>
      <c r="BP144" s="68"/>
      <c r="BQ144" s="73"/>
      <c r="BR144" s="48"/>
    </row>
    <row r="145" spans="1:70" s="47" customFormat="1" ht="34.799999999999997" customHeight="1" x14ac:dyDescent="0.3">
      <c r="A145" s="60"/>
      <c r="B145" s="61" t="e">
        <f>VLOOKUP(E145,'Active-Bldg List ref'!$A:$E,4,FALSE)</f>
        <v>#N/A</v>
      </c>
      <c r="C145" s="61" t="e">
        <f>VLOOKUP(E145,'Active-Bldg List ref'!$A:$E,5,FALSE)</f>
        <v>#N/A</v>
      </c>
      <c r="D145" s="61" t="e">
        <f>VLOOKUP(E145,'Active-Bldg List ref'!$A:$B,2,FALSE)</f>
        <v>#N/A</v>
      </c>
      <c r="E145" s="61" t="e">
        <f>INDEX('Active-Bldg List ref'!$A:$A,MATCH(F145,'Active-Bldg List ref'!$C:$C,0))</f>
        <v>#N/A</v>
      </c>
      <c r="F145" s="62"/>
      <c r="G145" s="63"/>
      <c r="H145" s="64"/>
      <c r="I145" s="61" t="e">
        <f>INDEX('Keyword &amp; Type ref'!B:B,MATCH(K145,'Keyword &amp; Type ref'!D:D,0))</f>
        <v>#N/A</v>
      </c>
      <c r="J145" s="66" t="e">
        <f>INDEX('Keyword &amp; Type ref'!F:F,MATCH(L145,'Keyword &amp; Type ref'!H:H,0))</f>
        <v>#N/A</v>
      </c>
      <c r="K145" s="65"/>
      <c r="L145" s="65"/>
      <c r="M145" s="62"/>
      <c r="N145" s="67"/>
      <c r="O145" s="68"/>
      <c r="P145" s="68"/>
      <c r="Q145" s="69" t="e">
        <f>INDEX('Keyword &amp; Type ref'!$F:$V,MATCH(J145,'Keyword &amp; Type ref'!$F:$F,0),MATCH(B145,'Keyword &amp; Type ref'!$1:$1,0))</f>
        <v>#N/A</v>
      </c>
      <c r="R145" s="70" t="e">
        <f>VLOOKUP(J145,'Keyword &amp; Type ref'!$F:$L,7,FALSE)</f>
        <v>#N/A</v>
      </c>
      <c r="S145" s="71" t="e">
        <f>CONCATENATE(E145,":",VLOOKUP(J145,'Keyword &amp; Type ref'!F:H, 3,FALSE),":",$X145)</f>
        <v>#N/A</v>
      </c>
      <c r="T145" s="72" t="e">
        <f t="shared" si="4"/>
        <v>#N/A</v>
      </c>
      <c r="U145" s="73"/>
      <c r="V145" s="74" t="e">
        <f t="shared" si="5"/>
        <v>#N/A</v>
      </c>
      <c r="W145" s="75"/>
      <c r="X145" s="68"/>
      <c r="Y145" s="68"/>
      <c r="Z145" s="76"/>
      <c r="AA145" s="77" t="e">
        <f>INDEX('MFR_List ref'!$A:$A,MATCH($AB145,'MFR_List ref'!$B:$B,0))</f>
        <v>#N/A</v>
      </c>
      <c r="AB145" s="62"/>
      <c r="AC145" s="78"/>
      <c r="AD145" s="79"/>
      <c r="AE145" s="80"/>
      <c r="AF145" s="60"/>
      <c r="AG145" s="73"/>
      <c r="AH145" s="73"/>
      <c r="AI145" s="73"/>
      <c r="AJ145" s="60"/>
      <c r="AK145" s="73"/>
      <c r="AL145" s="73"/>
      <c r="AM145" s="81"/>
      <c r="AN145" s="73"/>
      <c r="AO145" s="78"/>
      <c r="AP145" s="78"/>
      <c r="AQ145" s="78"/>
      <c r="AR145" s="78"/>
      <c r="AS145" s="73"/>
      <c r="AT145" s="73"/>
      <c r="AU145" s="73"/>
      <c r="AV145" s="78"/>
      <c r="AW145" s="73"/>
      <c r="AX145" s="73"/>
      <c r="AY145" s="82"/>
      <c r="AZ145" s="82"/>
      <c r="BA145" s="73"/>
      <c r="BB145" s="73"/>
      <c r="BC145" s="82"/>
      <c r="BD145" s="73"/>
      <c r="BE145" s="73"/>
      <c r="BF145" s="73"/>
      <c r="BG145" s="73"/>
      <c r="BH145" s="82"/>
      <c r="BI145" s="82"/>
      <c r="BJ145" s="82"/>
      <c r="BK145" s="82"/>
      <c r="BL145" s="82"/>
      <c r="BM145" s="82"/>
      <c r="BN145" s="82"/>
      <c r="BO145" s="73"/>
      <c r="BP145" s="68"/>
      <c r="BQ145" s="73"/>
      <c r="BR145" s="48"/>
    </row>
    <row r="146" spans="1:70" s="47" customFormat="1" ht="34.799999999999997" customHeight="1" x14ac:dyDescent="0.3">
      <c r="A146" s="60"/>
      <c r="B146" s="61" t="e">
        <f>VLOOKUP(E146,'Active-Bldg List ref'!$A:$E,4,FALSE)</f>
        <v>#N/A</v>
      </c>
      <c r="C146" s="61" t="e">
        <f>VLOOKUP(E146,'Active-Bldg List ref'!$A:$E,5,FALSE)</f>
        <v>#N/A</v>
      </c>
      <c r="D146" s="61" t="e">
        <f>VLOOKUP(E146,'Active-Bldg List ref'!$A:$B,2,FALSE)</f>
        <v>#N/A</v>
      </c>
      <c r="E146" s="61" t="e">
        <f>INDEX('Active-Bldg List ref'!$A:$A,MATCH(F146,'Active-Bldg List ref'!$C:$C,0))</f>
        <v>#N/A</v>
      </c>
      <c r="F146" s="62"/>
      <c r="G146" s="63"/>
      <c r="H146" s="64"/>
      <c r="I146" s="61" t="e">
        <f>INDEX('Keyword &amp; Type ref'!B:B,MATCH(K146,'Keyword &amp; Type ref'!D:D,0))</f>
        <v>#N/A</v>
      </c>
      <c r="J146" s="66" t="e">
        <f>INDEX('Keyword &amp; Type ref'!F:F,MATCH(L146,'Keyword &amp; Type ref'!H:H,0))</f>
        <v>#N/A</v>
      </c>
      <c r="K146" s="65"/>
      <c r="L146" s="65"/>
      <c r="M146" s="62"/>
      <c r="N146" s="67"/>
      <c r="O146" s="68"/>
      <c r="P146" s="68"/>
      <c r="Q146" s="69" t="e">
        <f>INDEX('Keyword &amp; Type ref'!$F:$V,MATCH(J146,'Keyword &amp; Type ref'!$F:$F,0),MATCH(B146,'Keyword &amp; Type ref'!$1:$1,0))</f>
        <v>#N/A</v>
      </c>
      <c r="R146" s="70" t="e">
        <f>VLOOKUP(J146,'Keyword &amp; Type ref'!$F:$L,7,FALSE)</f>
        <v>#N/A</v>
      </c>
      <c r="S146" s="71" t="e">
        <f>CONCATENATE(E146,":",VLOOKUP(J146,'Keyword &amp; Type ref'!F:H, 3,FALSE),":",$X146)</f>
        <v>#N/A</v>
      </c>
      <c r="T146" s="72" t="e">
        <f t="shared" si="4"/>
        <v>#N/A</v>
      </c>
      <c r="U146" s="73"/>
      <c r="V146" s="74" t="e">
        <f t="shared" si="5"/>
        <v>#N/A</v>
      </c>
      <c r="W146" s="75"/>
      <c r="X146" s="68"/>
      <c r="Y146" s="68"/>
      <c r="Z146" s="76"/>
      <c r="AA146" s="77" t="e">
        <f>INDEX('MFR_List ref'!$A:$A,MATCH($AB146,'MFR_List ref'!$B:$B,0))</f>
        <v>#N/A</v>
      </c>
      <c r="AB146" s="62"/>
      <c r="AC146" s="78"/>
      <c r="AD146" s="79"/>
      <c r="AE146" s="80"/>
      <c r="AF146" s="60"/>
      <c r="AG146" s="73"/>
      <c r="AH146" s="73"/>
      <c r="AI146" s="73"/>
      <c r="AJ146" s="60"/>
      <c r="AK146" s="73"/>
      <c r="AL146" s="73"/>
      <c r="AM146" s="81"/>
      <c r="AN146" s="73"/>
      <c r="AO146" s="78"/>
      <c r="AP146" s="78"/>
      <c r="AQ146" s="78"/>
      <c r="AR146" s="78"/>
      <c r="AS146" s="73"/>
      <c r="AT146" s="73"/>
      <c r="AU146" s="73"/>
      <c r="AV146" s="78"/>
      <c r="AW146" s="73"/>
      <c r="AX146" s="73"/>
      <c r="AY146" s="82"/>
      <c r="AZ146" s="82"/>
      <c r="BA146" s="73"/>
      <c r="BB146" s="73"/>
      <c r="BC146" s="82"/>
      <c r="BD146" s="73"/>
      <c r="BE146" s="73"/>
      <c r="BF146" s="73"/>
      <c r="BG146" s="73"/>
      <c r="BH146" s="82"/>
      <c r="BI146" s="82"/>
      <c r="BJ146" s="82"/>
      <c r="BK146" s="82"/>
      <c r="BL146" s="82"/>
      <c r="BM146" s="82"/>
      <c r="BN146" s="82"/>
      <c r="BO146" s="73"/>
      <c r="BP146" s="68"/>
      <c r="BQ146" s="73"/>
      <c r="BR146" s="48"/>
    </row>
    <row r="147" spans="1:70" s="47" customFormat="1" ht="34.799999999999997" customHeight="1" x14ac:dyDescent="0.3">
      <c r="A147" s="60"/>
      <c r="B147" s="61" t="e">
        <f>VLOOKUP(E147,'Active-Bldg List ref'!$A:$E,4,FALSE)</f>
        <v>#N/A</v>
      </c>
      <c r="C147" s="61" t="e">
        <f>VLOOKUP(E147,'Active-Bldg List ref'!$A:$E,5,FALSE)</f>
        <v>#N/A</v>
      </c>
      <c r="D147" s="61" t="e">
        <f>VLOOKUP(E147,'Active-Bldg List ref'!$A:$B,2,FALSE)</f>
        <v>#N/A</v>
      </c>
      <c r="E147" s="61" t="e">
        <f>INDEX('Active-Bldg List ref'!$A:$A,MATCH(F147,'Active-Bldg List ref'!$C:$C,0))</f>
        <v>#N/A</v>
      </c>
      <c r="F147" s="62"/>
      <c r="G147" s="63"/>
      <c r="H147" s="64"/>
      <c r="I147" s="61" t="e">
        <f>INDEX('Keyword &amp; Type ref'!B:B,MATCH(K147,'Keyword &amp; Type ref'!D:D,0))</f>
        <v>#N/A</v>
      </c>
      <c r="J147" s="66" t="e">
        <f>INDEX('Keyword &amp; Type ref'!F:F,MATCH(L147,'Keyword &amp; Type ref'!H:H,0))</f>
        <v>#N/A</v>
      </c>
      <c r="K147" s="65"/>
      <c r="L147" s="65"/>
      <c r="M147" s="62"/>
      <c r="N147" s="67"/>
      <c r="O147" s="68"/>
      <c r="P147" s="68"/>
      <c r="Q147" s="69" t="e">
        <f>INDEX('Keyword &amp; Type ref'!$F:$V,MATCH(J147,'Keyword &amp; Type ref'!$F:$F,0),MATCH(B147,'Keyword &amp; Type ref'!$1:$1,0))</f>
        <v>#N/A</v>
      </c>
      <c r="R147" s="70" t="e">
        <f>VLOOKUP(J147,'Keyword &amp; Type ref'!$F:$L,7,FALSE)</f>
        <v>#N/A</v>
      </c>
      <c r="S147" s="71" t="e">
        <f>CONCATENATE(E147,":",VLOOKUP(J147,'Keyword &amp; Type ref'!F:H, 3,FALSE),":",$X147)</f>
        <v>#N/A</v>
      </c>
      <c r="T147" s="72" t="e">
        <f t="shared" si="4"/>
        <v>#N/A</v>
      </c>
      <c r="U147" s="73"/>
      <c r="V147" s="74" t="e">
        <f t="shared" si="5"/>
        <v>#N/A</v>
      </c>
      <c r="W147" s="75"/>
      <c r="X147" s="68"/>
      <c r="Y147" s="68"/>
      <c r="Z147" s="76"/>
      <c r="AA147" s="77" t="e">
        <f>INDEX('MFR_List ref'!$A:$A,MATCH($AB147,'MFR_List ref'!$B:$B,0))</f>
        <v>#N/A</v>
      </c>
      <c r="AB147" s="62"/>
      <c r="AC147" s="78"/>
      <c r="AD147" s="79"/>
      <c r="AE147" s="80"/>
      <c r="AF147" s="60"/>
      <c r="AG147" s="73"/>
      <c r="AH147" s="73"/>
      <c r="AI147" s="73"/>
      <c r="AJ147" s="60"/>
      <c r="AK147" s="73"/>
      <c r="AL147" s="73"/>
      <c r="AM147" s="81"/>
      <c r="AN147" s="73"/>
      <c r="AO147" s="78"/>
      <c r="AP147" s="78"/>
      <c r="AQ147" s="78"/>
      <c r="AR147" s="78"/>
      <c r="AS147" s="73"/>
      <c r="AT147" s="73"/>
      <c r="AU147" s="73"/>
      <c r="AV147" s="78"/>
      <c r="AW147" s="73"/>
      <c r="AX147" s="73"/>
      <c r="AY147" s="82"/>
      <c r="AZ147" s="82"/>
      <c r="BA147" s="73"/>
      <c r="BB147" s="73"/>
      <c r="BC147" s="82"/>
      <c r="BD147" s="73"/>
      <c r="BE147" s="73"/>
      <c r="BF147" s="73"/>
      <c r="BG147" s="73"/>
      <c r="BH147" s="82"/>
      <c r="BI147" s="82"/>
      <c r="BJ147" s="82"/>
      <c r="BK147" s="82"/>
      <c r="BL147" s="82"/>
      <c r="BM147" s="82"/>
      <c r="BN147" s="82"/>
      <c r="BO147" s="73"/>
      <c r="BP147" s="68"/>
      <c r="BQ147" s="73"/>
      <c r="BR147" s="48"/>
    </row>
    <row r="148" spans="1:70" s="47" customFormat="1" ht="34.799999999999997" customHeight="1" x14ac:dyDescent="0.3">
      <c r="A148" s="60"/>
      <c r="B148" s="61" t="e">
        <f>VLOOKUP(E148,'Active-Bldg List ref'!$A:$E,4,FALSE)</f>
        <v>#N/A</v>
      </c>
      <c r="C148" s="61" t="e">
        <f>VLOOKUP(E148,'Active-Bldg List ref'!$A:$E,5,FALSE)</f>
        <v>#N/A</v>
      </c>
      <c r="D148" s="61" t="e">
        <f>VLOOKUP(E148,'Active-Bldg List ref'!$A:$B,2,FALSE)</f>
        <v>#N/A</v>
      </c>
      <c r="E148" s="61" t="e">
        <f>INDEX('Active-Bldg List ref'!$A:$A,MATCH(F148,'Active-Bldg List ref'!$C:$C,0))</f>
        <v>#N/A</v>
      </c>
      <c r="F148" s="62"/>
      <c r="G148" s="63"/>
      <c r="H148" s="64"/>
      <c r="I148" s="61" t="e">
        <f>INDEX('Keyword &amp; Type ref'!B:B,MATCH(K148,'Keyword &amp; Type ref'!D:D,0))</f>
        <v>#N/A</v>
      </c>
      <c r="J148" s="66" t="e">
        <f>INDEX('Keyword &amp; Type ref'!F:F,MATCH(L148,'Keyword &amp; Type ref'!H:H,0))</f>
        <v>#N/A</v>
      </c>
      <c r="K148" s="65"/>
      <c r="L148" s="65"/>
      <c r="M148" s="62"/>
      <c r="N148" s="67"/>
      <c r="O148" s="68"/>
      <c r="P148" s="68"/>
      <c r="Q148" s="69" t="e">
        <f>INDEX('Keyword &amp; Type ref'!$F:$V,MATCH(J148,'Keyword &amp; Type ref'!$F:$F,0),MATCH(B148,'Keyword &amp; Type ref'!$1:$1,0))</f>
        <v>#N/A</v>
      </c>
      <c r="R148" s="70" t="e">
        <f>VLOOKUP(J148,'Keyword &amp; Type ref'!$F:$L,7,FALSE)</f>
        <v>#N/A</v>
      </c>
      <c r="S148" s="71" t="e">
        <f>CONCATENATE(E148,":",VLOOKUP(J148,'Keyword &amp; Type ref'!F:H, 3,FALSE),":",$X148)</f>
        <v>#N/A</v>
      </c>
      <c r="T148" s="72" t="e">
        <f t="shared" si="4"/>
        <v>#N/A</v>
      </c>
      <c r="U148" s="73"/>
      <c r="V148" s="74" t="e">
        <f t="shared" si="5"/>
        <v>#N/A</v>
      </c>
      <c r="W148" s="75"/>
      <c r="X148" s="68"/>
      <c r="Y148" s="68"/>
      <c r="Z148" s="76"/>
      <c r="AA148" s="77" t="e">
        <f>INDEX('MFR_List ref'!$A:$A,MATCH($AB148,'MFR_List ref'!$B:$B,0))</f>
        <v>#N/A</v>
      </c>
      <c r="AB148" s="62"/>
      <c r="AC148" s="78"/>
      <c r="AD148" s="79"/>
      <c r="AE148" s="80"/>
      <c r="AF148" s="60"/>
      <c r="AG148" s="73"/>
      <c r="AH148" s="73"/>
      <c r="AI148" s="73"/>
      <c r="AJ148" s="60"/>
      <c r="AK148" s="73"/>
      <c r="AL148" s="73"/>
      <c r="AM148" s="81"/>
      <c r="AN148" s="73"/>
      <c r="AO148" s="78"/>
      <c r="AP148" s="78"/>
      <c r="AQ148" s="78"/>
      <c r="AR148" s="78"/>
      <c r="AS148" s="73"/>
      <c r="AT148" s="73"/>
      <c r="AU148" s="73"/>
      <c r="AV148" s="78"/>
      <c r="AW148" s="73"/>
      <c r="AX148" s="73"/>
      <c r="AY148" s="82"/>
      <c r="AZ148" s="82"/>
      <c r="BA148" s="73"/>
      <c r="BB148" s="73"/>
      <c r="BC148" s="82"/>
      <c r="BD148" s="73"/>
      <c r="BE148" s="73"/>
      <c r="BF148" s="73"/>
      <c r="BG148" s="73"/>
      <c r="BH148" s="82"/>
      <c r="BI148" s="82"/>
      <c r="BJ148" s="82"/>
      <c r="BK148" s="82"/>
      <c r="BL148" s="82"/>
      <c r="BM148" s="82"/>
      <c r="BN148" s="82"/>
      <c r="BO148" s="73"/>
      <c r="BP148" s="68"/>
      <c r="BQ148" s="73"/>
      <c r="BR148" s="48"/>
    </row>
    <row r="149" spans="1:70" s="47" customFormat="1" ht="34.799999999999997" customHeight="1" x14ac:dyDescent="0.3">
      <c r="A149" s="60"/>
      <c r="B149" s="61" t="e">
        <f>VLOOKUP(E149,'Active-Bldg List ref'!$A:$E,4,FALSE)</f>
        <v>#N/A</v>
      </c>
      <c r="C149" s="61" t="e">
        <f>VLOOKUP(E149,'Active-Bldg List ref'!$A:$E,5,FALSE)</f>
        <v>#N/A</v>
      </c>
      <c r="D149" s="61" t="e">
        <f>VLOOKUP(E149,'Active-Bldg List ref'!$A:$B,2,FALSE)</f>
        <v>#N/A</v>
      </c>
      <c r="E149" s="61" t="e">
        <f>INDEX('Active-Bldg List ref'!$A:$A,MATCH(F149,'Active-Bldg List ref'!$C:$C,0))</f>
        <v>#N/A</v>
      </c>
      <c r="F149" s="62"/>
      <c r="G149" s="63"/>
      <c r="H149" s="64"/>
      <c r="I149" s="61" t="e">
        <f>INDEX('Keyword &amp; Type ref'!B:B,MATCH(K149,'Keyword &amp; Type ref'!D:D,0))</f>
        <v>#N/A</v>
      </c>
      <c r="J149" s="66" t="e">
        <f>INDEX('Keyword &amp; Type ref'!F:F,MATCH(L149,'Keyword &amp; Type ref'!H:H,0))</f>
        <v>#N/A</v>
      </c>
      <c r="K149" s="65"/>
      <c r="L149" s="65"/>
      <c r="M149" s="62"/>
      <c r="N149" s="67"/>
      <c r="O149" s="68"/>
      <c r="P149" s="68"/>
      <c r="Q149" s="69" t="e">
        <f>INDEX('Keyword &amp; Type ref'!$F:$V,MATCH(J149,'Keyword &amp; Type ref'!$F:$F,0),MATCH(B149,'Keyword &amp; Type ref'!$1:$1,0))</f>
        <v>#N/A</v>
      </c>
      <c r="R149" s="70" t="e">
        <f>VLOOKUP(J149,'Keyword &amp; Type ref'!$F:$L,7,FALSE)</f>
        <v>#N/A</v>
      </c>
      <c r="S149" s="71" t="e">
        <f>CONCATENATE(E149,":",VLOOKUP(J149,'Keyword &amp; Type ref'!F:H, 3,FALSE),":",$X149)</f>
        <v>#N/A</v>
      </c>
      <c r="T149" s="72" t="e">
        <f t="shared" si="4"/>
        <v>#N/A</v>
      </c>
      <c r="U149" s="73"/>
      <c r="V149" s="74" t="e">
        <f t="shared" si="5"/>
        <v>#N/A</v>
      </c>
      <c r="W149" s="75"/>
      <c r="X149" s="68"/>
      <c r="Y149" s="68"/>
      <c r="Z149" s="76"/>
      <c r="AA149" s="77" t="e">
        <f>INDEX('MFR_List ref'!$A:$A,MATCH($AB149,'MFR_List ref'!$B:$B,0))</f>
        <v>#N/A</v>
      </c>
      <c r="AB149" s="62"/>
      <c r="AC149" s="78"/>
      <c r="AD149" s="79"/>
      <c r="AE149" s="80"/>
      <c r="AF149" s="60"/>
      <c r="AG149" s="73"/>
      <c r="AH149" s="73"/>
      <c r="AI149" s="73"/>
      <c r="AJ149" s="60"/>
      <c r="AK149" s="73"/>
      <c r="AL149" s="73"/>
      <c r="AM149" s="81"/>
      <c r="AN149" s="73"/>
      <c r="AO149" s="78"/>
      <c r="AP149" s="78"/>
      <c r="AQ149" s="78"/>
      <c r="AR149" s="78"/>
      <c r="AS149" s="73"/>
      <c r="AT149" s="73"/>
      <c r="AU149" s="73"/>
      <c r="AV149" s="78"/>
      <c r="AW149" s="73"/>
      <c r="AX149" s="73"/>
      <c r="AY149" s="82"/>
      <c r="AZ149" s="82"/>
      <c r="BA149" s="73"/>
      <c r="BB149" s="73"/>
      <c r="BC149" s="82"/>
      <c r="BD149" s="73"/>
      <c r="BE149" s="73"/>
      <c r="BF149" s="73"/>
      <c r="BG149" s="73"/>
      <c r="BH149" s="82"/>
      <c r="BI149" s="82"/>
      <c r="BJ149" s="82"/>
      <c r="BK149" s="82"/>
      <c r="BL149" s="82"/>
      <c r="BM149" s="82"/>
      <c r="BN149" s="82"/>
      <c r="BO149" s="73"/>
      <c r="BP149" s="68"/>
      <c r="BQ149" s="73"/>
      <c r="BR149" s="48"/>
    </row>
    <row r="150" spans="1:70" s="47" customFormat="1" ht="34.799999999999997" customHeight="1" x14ac:dyDescent="0.3">
      <c r="A150" s="60"/>
      <c r="B150" s="61" t="e">
        <f>VLOOKUP(E150,'Active-Bldg List ref'!$A:$E,4,FALSE)</f>
        <v>#N/A</v>
      </c>
      <c r="C150" s="61" t="e">
        <f>VLOOKUP(E150,'Active-Bldg List ref'!$A:$E,5,FALSE)</f>
        <v>#N/A</v>
      </c>
      <c r="D150" s="61" t="e">
        <f>VLOOKUP(E150,'Active-Bldg List ref'!$A:$B,2,FALSE)</f>
        <v>#N/A</v>
      </c>
      <c r="E150" s="61" t="e">
        <f>INDEX('Active-Bldg List ref'!$A:$A,MATCH(F150,'Active-Bldg List ref'!$C:$C,0))</f>
        <v>#N/A</v>
      </c>
      <c r="F150" s="62"/>
      <c r="G150" s="63"/>
      <c r="H150" s="64"/>
      <c r="I150" s="61" t="e">
        <f>INDEX('Keyword &amp; Type ref'!B:B,MATCH(K150,'Keyword &amp; Type ref'!D:D,0))</f>
        <v>#N/A</v>
      </c>
      <c r="J150" s="66" t="e">
        <f>INDEX('Keyword &amp; Type ref'!F:F,MATCH(L150,'Keyword &amp; Type ref'!H:H,0))</f>
        <v>#N/A</v>
      </c>
      <c r="K150" s="65"/>
      <c r="L150" s="65"/>
      <c r="M150" s="62"/>
      <c r="N150" s="67"/>
      <c r="O150" s="68"/>
      <c r="P150" s="68"/>
      <c r="Q150" s="69" t="e">
        <f>INDEX('Keyword &amp; Type ref'!$F:$V,MATCH(J150,'Keyword &amp; Type ref'!$F:$F,0),MATCH(B150,'Keyword &amp; Type ref'!$1:$1,0))</f>
        <v>#N/A</v>
      </c>
      <c r="R150" s="70" t="e">
        <f>VLOOKUP(J150,'Keyword &amp; Type ref'!$F:$L,7,FALSE)</f>
        <v>#N/A</v>
      </c>
      <c r="S150" s="71" t="e">
        <f>CONCATENATE(E150,":",VLOOKUP(J150,'Keyword &amp; Type ref'!F:H, 3,FALSE),":",$X150)</f>
        <v>#N/A</v>
      </c>
      <c r="T150" s="72" t="e">
        <f t="shared" si="4"/>
        <v>#N/A</v>
      </c>
      <c r="U150" s="73"/>
      <c r="V150" s="74" t="e">
        <f t="shared" si="5"/>
        <v>#N/A</v>
      </c>
      <c r="W150" s="75"/>
      <c r="X150" s="68"/>
      <c r="Y150" s="68"/>
      <c r="Z150" s="76"/>
      <c r="AA150" s="77" t="e">
        <f>INDEX('MFR_List ref'!$A:$A,MATCH($AB150,'MFR_List ref'!$B:$B,0))</f>
        <v>#N/A</v>
      </c>
      <c r="AB150" s="62"/>
      <c r="AC150" s="78"/>
      <c r="AD150" s="79"/>
      <c r="AE150" s="80"/>
      <c r="AF150" s="60"/>
      <c r="AG150" s="73"/>
      <c r="AH150" s="73"/>
      <c r="AI150" s="73"/>
      <c r="AJ150" s="60"/>
      <c r="AK150" s="73"/>
      <c r="AL150" s="73"/>
      <c r="AM150" s="81"/>
      <c r="AN150" s="73"/>
      <c r="AO150" s="78"/>
      <c r="AP150" s="78"/>
      <c r="AQ150" s="78"/>
      <c r="AR150" s="78"/>
      <c r="AS150" s="73"/>
      <c r="AT150" s="73"/>
      <c r="AU150" s="73"/>
      <c r="AV150" s="78"/>
      <c r="AW150" s="73"/>
      <c r="AX150" s="73"/>
      <c r="AY150" s="82"/>
      <c r="AZ150" s="82"/>
      <c r="BA150" s="73"/>
      <c r="BB150" s="73"/>
      <c r="BC150" s="82"/>
      <c r="BD150" s="73"/>
      <c r="BE150" s="73"/>
      <c r="BF150" s="73"/>
      <c r="BG150" s="73"/>
      <c r="BH150" s="82"/>
      <c r="BI150" s="82"/>
      <c r="BJ150" s="82"/>
      <c r="BK150" s="82"/>
      <c r="BL150" s="82"/>
      <c r="BM150" s="82"/>
      <c r="BN150" s="82"/>
      <c r="BO150" s="73"/>
      <c r="BP150" s="68"/>
      <c r="BQ150" s="73"/>
      <c r="BR150" s="48"/>
    </row>
    <row r="151" spans="1:70" s="47" customFormat="1" ht="34.799999999999997" customHeight="1" x14ac:dyDescent="0.3">
      <c r="A151" s="60"/>
      <c r="B151" s="61" t="e">
        <f>VLOOKUP(E151,'Active-Bldg List ref'!$A:$E,4,FALSE)</f>
        <v>#N/A</v>
      </c>
      <c r="C151" s="61" t="e">
        <f>VLOOKUP(E151,'Active-Bldg List ref'!$A:$E,5,FALSE)</f>
        <v>#N/A</v>
      </c>
      <c r="D151" s="61" t="e">
        <f>VLOOKUP(E151,'Active-Bldg List ref'!$A:$B,2,FALSE)</f>
        <v>#N/A</v>
      </c>
      <c r="E151" s="61" t="e">
        <f>INDEX('Active-Bldg List ref'!$A:$A,MATCH(F151,'Active-Bldg List ref'!$C:$C,0))</f>
        <v>#N/A</v>
      </c>
      <c r="F151" s="62"/>
      <c r="G151" s="63"/>
      <c r="H151" s="64"/>
      <c r="I151" s="61" t="e">
        <f>INDEX('Keyword &amp; Type ref'!B:B,MATCH(K151,'Keyword &amp; Type ref'!D:D,0))</f>
        <v>#N/A</v>
      </c>
      <c r="J151" s="66" t="e">
        <f>INDEX('Keyword &amp; Type ref'!F:F,MATCH(L151,'Keyword &amp; Type ref'!H:H,0))</f>
        <v>#N/A</v>
      </c>
      <c r="K151" s="65"/>
      <c r="L151" s="65"/>
      <c r="M151" s="62"/>
      <c r="N151" s="67"/>
      <c r="O151" s="68"/>
      <c r="P151" s="68"/>
      <c r="Q151" s="69" t="e">
        <f>INDEX('Keyword &amp; Type ref'!$F:$V,MATCH(J151,'Keyword &amp; Type ref'!$F:$F,0),MATCH(B151,'Keyword &amp; Type ref'!$1:$1,0))</f>
        <v>#N/A</v>
      </c>
      <c r="R151" s="70" t="e">
        <f>VLOOKUP(J151,'Keyword &amp; Type ref'!$F:$L,7,FALSE)</f>
        <v>#N/A</v>
      </c>
      <c r="S151" s="71" t="e">
        <f>CONCATENATE(E151,":",VLOOKUP(J151,'Keyword &amp; Type ref'!F:H, 3,FALSE),":",$X151)</f>
        <v>#N/A</v>
      </c>
      <c r="T151" s="72" t="e">
        <f t="shared" si="4"/>
        <v>#N/A</v>
      </c>
      <c r="U151" s="73"/>
      <c r="V151" s="74" t="e">
        <f t="shared" si="5"/>
        <v>#N/A</v>
      </c>
      <c r="W151" s="75"/>
      <c r="X151" s="68"/>
      <c r="Y151" s="68"/>
      <c r="Z151" s="76"/>
      <c r="AA151" s="77" t="e">
        <f>INDEX('MFR_List ref'!$A:$A,MATCH($AB151,'MFR_List ref'!$B:$B,0))</f>
        <v>#N/A</v>
      </c>
      <c r="AB151" s="62"/>
      <c r="AC151" s="78"/>
      <c r="AD151" s="79"/>
      <c r="AE151" s="80"/>
      <c r="AF151" s="60"/>
      <c r="AG151" s="73"/>
      <c r="AH151" s="73"/>
      <c r="AI151" s="73"/>
      <c r="AJ151" s="60"/>
      <c r="AK151" s="73"/>
      <c r="AL151" s="73"/>
      <c r="AM151" s="81"/>
      <c r="AN151" s="73"/>
      <c r="AO151" s="78"/>
      <c r="AP151" s="78"/>
      <c r="AQ151" s="78"/>
      <c r="AR151" s="78"/>
      <c r="AS151" s="73"/>
      <c r="AT151" s="73"/>
      <c r="AU151" s="73"/>
      <c r="AV151" s="78"/>
      <c r="AW151" s="73"/>
      <c r="AX151" s="73"/>
      <c r="AY151" s="82"/>
      <c r="AZ151" s="82"/>
      <c r="BA151" s="73"/>
      <c r="BB151" s="73"/>
      <c r="BC151" s="82"/>
      <c r="BD151" s="73"/>
      <c r="BE151" s="73"/>
      <c r="BF151" s="73"/>
      <c r="BG151" s="73"/>
      <c r="BH151" s="82"/>
      <c r="BI151" s="82"/>
      <c r="BJ151" s="82"/>
      <c r="BK151" s="82"/>
      <c r="BL151" s="82"/>
      <c r="BM151" s="82"/>
      <c r="BN151" s="82"/>
      <c r="BO151" s="73"/>
      <c r="BP151" s="68"/>
      <c r="BQ151" s="73"/>
      <c r="BR151" s="48"/>
    </row>
    <row r="152" spans="1:70" s="47" customFormat="1" ht="34.799999999999997" customHeight="1" x14ac:dyDescent="0.3">
      <c r="A152" s="60"/>
      <c r="B152" s="61" t="e">
        <f>VLOOKUP(E152,'Active-Bldg List ref'!$A:$E,4,FALSE)</f>
        <v>#N/A</v>
      </c>
      <c r="C152" s="61" t="e">
        <f>VLOOKUP(E152,'Active-Bldg List ref'!$A:$E,5,FALSE)</f>
        <v>#N/A</v>
      </c>
      <c r="D152" s="61" t="e">
        <f>VLOOKUP(E152,'Active-Bldg List ref'!$A:$B,2,FALSE)</f>
        <v>#N/A</v>
      </c>
      <c r="E152" s="61" t="e">
        <f>INDEX('Active-Bldg List ref'!$A:$A,MATCH(F152,'Active-Bldg List ref'!$C:$C,0))</f>
        <v>#N/A</v>
      </c>
      <c r="F152" s="62"/>
      <c r="G152" s="63"/>
      <c r="H152" s="64"/>
      <c r="I152" s="61" t="e">
        <f>INDEX('Keyword &amp; Type ref'!B:B,MATCH(K152,'Keyword &amp; Type ref'!D:D,0))</f>
        <v>#N/A</v>
      </c>
      <c r="J152" s="66" t="e">
        <f>INDEX('Keyword &amp; Type ref'!F:F,MATCH(L152,'Keyword &amp; Type ref'!H:H,0))</f>
        <v>#N/A</v>
      </c>
      <c r="K152" s="65"/>
      <c r="L152" s="65"/>
      <c r="M152" s="62"/>
      <c r="N152" s="67"/>
      <c r="O152" s="68"/>
      <c r="P152" s="68"/>
      <c r="Q152" s="69" t="e">
        <f>INDEX('Keyword &amp; Type ref'!$F:$V,MATCH(J152,'Keyword &amp; Type ref'!$F:$F,0),MATCH(B152,'Keyword &amp; Type ref'!$1:$1,0))</f>
        <v>#N/A</v>
      </c>
      <c r="R152" s="70" t="e">
        <f>VLOOKUP(J152,'Keyword &amp; Type ref'!$F:$L,7,FALSE)</f>
        <v>#N/A</v>
      </c>
      <c r="S152" s="71" t="e">
        <f>CONCATENATE(E152,":",VLOOKUP(J152,'Keyword &amp; Type ref'!F:H, 3,FALSE),":",$X152)</f>
        <v>#N/A</v>
      </c>
      <c r="T152" s="72" t="e">
        <f t="shared" si="4"/>
        <v>#N/A</v>
      </c>
      <c r="U152" s="73"/>
      <c r="V152" s="74" t="e">
        <f t="shared" si="5"/>
        <v>#N/A</v>
      </c>
      <c r="W152" s="75"/>
      <c r="X152" s="68"/>
      <c r="Y152" s="68"/>
      <c r="Z152" s="76"/>
      <c r="AA152" s="77" t="e">
        <f>INDEX('MFR_List ref'!$A:$A,MATCH($AB152,'MFR_List ref'!$B:$B,0))</f>
        <v>#N/A</v>
      </c>
      <c r="AB152" s="62"/>
      <c r="AC152" s="78"/>
      <c r="AD152" s="79"/>
      <c r="AE152" s="80"/>
      <c r="AF152" s="60"/>
      <c r="AG152" s="73"/>
      <c r="AH152" s="73"/>
      <c r="AI152" s="73"/>
      <c r="AJ152" s="60"/>
      <c r="AK152" s="73"/>
      <c r="AL152" s="73"/>
      <c r="AM152" s="81"/>
      <c r="AN152" s="73"/>
      <c r="AO152" s="78"/>
      <c r="AP152" s="78"/>
      <c r="AQ152" s="78"/>
      <c r="AR152" s="78"/>
      <c r="AS152" s="73"/>
      <c r="AT152" s="73"/>
      <c r="AU152" s="73"/>
      <c r="AV152" s="78"/>
      <c r="AW152" s="73"/>
      <c r="AX152" s="73"/>
      <c r="AY152" s="82"/>
      <c r="AZ152" s="82"/>
      <c r="BA152" s="73"/>
      <c r="BB152" s="73"/>
      <c r="BC152" s="82"/>
      <c r="BD152" s="73"/>
      <c r="BE152" s="73"/>
      <c r="BF152" s="73"/>
      <c r="BG152" s="73"/>
      <c r="BH152" s="82"/>
      <c r="BI152" s="82"/>
      <c r="BJ152" s="82"/>
      <c r="BK152" s="82"/>
      <c r="BL152" s="82"/>
      <c r="BM152" s="82"/>
      <c r="BN152" s="82"/>
      <c r="BO152" s="73"/>
      <c r="BP152" s="68"/>
      <c r="BQ152" s="73"/>
      <c r="BR152" s="48"/>
    </row>
    <row r="153" spans="1:70" s="47" customFormat="1" ht="34.799999999999997" customHeight="1" x14ac:dyDescent="0.3">
      <c r="A153" s="60"/>
      <c r="B153" s="61" t="e">
        <f>VLOOKUP(E153,'Active-Bldg List ref'!$A:$E,4,FALSE)</f>
        <v>#N/A</v>
      </c>
      <c r="C153" s="61" t="e">
        <f>VLOOKUP(E153,'Active-Bldg List ref'!$A:$E,5,FALSE)</f>
        <v>#N/A</v>
      </c>
      <c r="D153" s="61" t="e">
        <f>VLOOKUP(E153,'Active-Bldg List ref'!$A:$B,2,FALSE)</f>
        <v>#N/A</v>
      </c>
      <c r="E153" s="61" t="e">
        <f>INDEX('Active-Bldg List ref'!$A:$A,MATCH(F153,'Active-Bldg List ref'!$C:$C,0))</f>
        <v>#N/A</v>
      </c>
      <c r="F153" s="62"/>
      <c r="G153" s="63"/>
      <c r="H153" s="64"/>
      <c r="I153" s="61" t="e">
        <f>INDEX('Keyword &amp; Type ref'!B:B,MATCH(K153,'Keyword &amp; Type ref'!D:D,0))</f>
        <v>#N/A</v>
      </c>
      <c r="J153" s="66" t="e">
        <f>INDEX('Keyword &amp; Type ref'!F:F,MATCH(L153,'Keyword &amp; Type ref'!H:H,0))</f>
        <v>#N/A</v>
      </c>
      <c r="K153" s="65"/>
      <c r="L153" s="65"/>
      <c r="M153" s="62"/>
      <c r="N153" s="67"/>
      <c r="O153" s="68"/>
      <c r="P153" s="68"/>
      <c r="Q153" s="69" t="e">
        <f>INDEX('Keyword &amp; Type ref'!$F:$V,MATCH(J153,'Keyword &amp; Type ref'!$F:$F,0),MATCH(B153,'Keyword &amp; Type ref'!$1:$1,0))</f>
        <v>#N/A</v>
      </c>
      <c r="R153" s="70" t="e">
        <f>VLOOKUP(J153,'Keyword &amp; Type ref'!$F:$L,7,FALSE)</f>
        <v>#N/A</v>
      </c>
      <c r="S153" s="71" t="e">
        <f>CONCATENATE(E153,":",VLOOKUP(J153,'Keyword &amp; Type ref'!F:H, 3,FALSE),":",$X153)</f>
        <v>#N/A</v>
      </c>
      <c r="T153" s="72" t="e">
        <f t="shared" si="4"/>
        <v>#N/A</v>
      </c>
      <c r="U153" s="73"/>
      <c r="V153" s="74" t="e">
        <f t="shared" si="5"/>
        <v>#N/A</v>
      </c>
      <c r="W153" s="75"/>
      <c r="X153" s="68"/>
      <c r="Y153" s="68"/>
      <c r="Z153" s="76"/>
      <c r="AA153" s="77" t="e">
        <f>INDEX('MFR_List ref'!$A:$A,MATCH($AB153,'MFR_List ref'!$B:$B,0))</f>
        <v>#N/A</v>
      </c>
      <c r="AB153" s="62"/>
      <c r="AC153" s="78"/>
      <c r="AD153" s="79"/>
      <c r="AE153" s="80"/>
      <c r="AF153" s="60"/>
      <c r="AG153" s="73"/>
      <c r="AH153" s="73"/>
      <c r="AI153" s="73"/>
      <c r="AJ153" s="60"/>
      <c r="AK153" s="73"/>
      <c r="AL153" s="73"/>
      <c r="AM153" s="81"/>
      <c r="AN153" s="73"/>
      <c r="AO153" s="78"/>
      <c r="AP153" s="78"/>
      <c r="AQ153" s="78"/>
      <c r="AR153" s="78"/>
      <c r="AS153" s="73"/>
      <c r="AT153" s="73"/>
      <c r="AU153" s="73"/>
      <c r="AV153" s="78"/>
      <c r="AW153" s="73"/>
      <c r="AX153" s="73"/>
      <c r="AY153" s="82"/>
      <c r="AZ153" s="82"/>
      <c r="BA153" s="73"/>
      <c r="BB153" s="73"/>
      <c r="BC153" s="82"/>
      <c r="BD153" s="73"/>
      <c r="BE153" s="73"/>
      <c r="BF153" s="73"/>
      <c r="BG153" s="73"/>
      <c r="BH153" s="82"/>
      <c r="BI153" s="82"/>
      <c r="BJ153" s="82"/>
      <c r="BK153" s="82"/>
      <c r="BL153" s="82"/>
      <c r="BM153" s="82"/>
      <c r="BN153" s="82"/>
      <c r="BO153" s="73"/>
      <c r="BP153" s="68"/>
      <c r="BQ153" s="73"/>
      <c r="BR153" s="48"/>
    </row>
    <row r="154" spans="1:70" s="47" customFormat="1" ht="34.799999999999997" customHeight="1" x14ac:dyDescent="0.3">
      <c r="A154" s="60"/>
      <c r="B154" s="61" t="e">
        <f>VLOOKUP(E154,'Active-Bldg List ref'!$A:$E,4,FALSE)</f>
        <v>#N/A</v>
      </c>
      <c r="C154" s="61" t="e">
        <f>VLOOKUP(E154,'Active-Bldg List ref'!$A:$E,5,FALSE)</f>
        <v>#N/A</v>
      </c>
      <c r="D154" s="61" t="e">
        <f>VLOOKUP(E154,'Active-Bldg List ref'!$A:$B,2,FALSE)</f>
        <v>#N/A</v>
      </c>
      <c r="E154" s="61" t="e">
        <f>INDEX('Active-Bldg List ref'!$A:$A,MATCH(F154,'Active-Bldg List ref'!$C:$C,0))</f>
        <v>#N/A</v>
      </c>
      <c r="F154" s="62"/>
      <c r="G154" s="63"/>
      <c r="H154" s="64"/>
      <c r="I154" s="61" t="e">
        <f>INDEX('Keyword &amp; Type ref'!B:B,MATCH(K154,'Keyword &amp; Type ref'!D:D,0))</f>
        <v>#N/A</v>
      </c>
      <c r="J154" s="66" t="e">
        <f>INDEX('Keyword &amp; Type ref'!F:F,MATCH(L154,'Keyword &amp; Type ref'!H:H,0))</f>
        <v>#N/A</v>
      </c>
      <c r="K154" s="65"/>
      <c r="L154" s="65"/>
      <c r="M154" s="62"/>
      <c r="N154" s="67"/>
      <c r="O154" s="68"/>
      <c r="P154" s="68"/>
      <c r="Q154" s="69" t="e">
        <f>INDEX('Keyword &amp; Type ref'!$F:$V,MATCH(J154,'Keyword &amp; Type ref'!$F:$F,0),MATCH(B154,'Keyword &amp; Type ref'!$1:$1,0))</f>
        <v>#N/A</v>
      </c>
      <c r="R154" s="70" t="e">
        <f>VLOOKUP(J154,'Keyword &amp; Type ref'!$F:$L,7,FALSE)</f>
        <v>#N/A</v>
      </c>
      <c r="S154" s="71" t="e">
        <f>CONCATENATE(E154,":",VLOOKUP(J154,'Keyword &amp; Type ref'!F:H, 3,FALSE),":",$X154)</f>
        <v>#N/A</v>
      </c>
      <c r="T154" s="72" t="e">
        <f t="shared" si="4"/>
        <v>#N/A</v>
      </c>
      <c r="U154" s="73"/>
      <c r="V154" s="74" t="e">
        <f t="shared" si="5"/>
        <v>#N/A</v>
      </c>
      <c r="W154" s="75"/>
      <c r="X154" s="68"/>
      <c r="Y154" s="68"/>
      <c r="Z154" s="76"/>
      <c r="AA154" s="77" t="e">
        <f>INDEX('MFR_List ref'!$A:$A,MATCH($AB154,'MFR_List ref'!$B:$B,0))</f>
        <v>#N/A</v>
      </c>
      <c r="AB154" s="62"/>
      <c r="AC154" s="78"/>
      <c r="AD154" s="79"/>
      <c r="AE154" s="80"/>
      <c r="AF154" s="60"/>
      <c r="AG154" s="73"/>
      <c r="AH154" s="73"/>
      <c r="AI154" s="73"/>
      <c r="AJ154" s="60"/>
      <c r="AK154" s="73"/>
      <c r="AL154" s="73"/>
      <c r="AM154" s="81"/>
      <c r="AN154" s="73"/>
      <c r="AO154" s="78"/>
      <c r="AP154" s="78"/>
      <c r="AQ154" s="78"/>
      <c r="AR154" s="78"/>
      <c r="AS154" s="73"/>
      <c r="AT154" s="73"/>
      <c r="AU154" s="73"/>
      <c r="AV154" s="78"/>
      <c r="AW154" s="73"/>
      <c r="AX154" s="73"/>
      <c r="AY154" s="82"/>
      <c r="AZ154" s="82"/>
      <c r="BA154" s="73"/>
      <c r="BB154" s="73"/>
      <c r="BC154" s="82"/>
      <c r="BD154" s="73"/>
      <c r="BE154" s="73"/>
      <c r="BF154" s="73"/>
      <c r="BG154" s="73"/>
      <c r="BH154" s="82"/>
      <c r="BI154" s="82"/>
      <c r="BJ154" s="82"/>
      <c r="BK154" s="82"/>
      <c r="BL154" s="82"/>
      <c r="BM154" s="82"/>
      <c r="BN154" s="82"/>
      <c r="BO154" s="73"/>
      <c r="BP154" s="68"/>
      <c r="BQ154" s="73"/>
      <c r="BR154" s="48"/>
    </row>
    <row r="155" spans="1:70" s="47" customFormat="1" ht="34.799999999999997" customHeight="1" x14ac:dyDescent="0.3">
      <c r="A155" s="60"/>
      <c r="B155" s="61" t="e">
        <f>VLOOKUP(E155,'Active-Bldg List ref'!$A:$E,4,FALSE)</f>
        <v>#N/A</v>
      </c>
      <c r="C155" s="61" t="e">
        <f>VLOOKUP(E155,'Active-Bldg List ref'!$A:$E,5,FALSE)</f>
        <v>#N/A</v>
      </c>
      <c r="D155" s="61" t="e">
        <f>VLOOKUP(E155,'Active-Bldg List ref'!$A:$B,2,FALSE)</f>
        <v>#N/A</v>
      </c>
      <c r="E155" s="61" t="e">
        <f>INDEX('Active-Bldg List ref'!$A:$A,MATCH(F155,'Active-Bldg List ref'!$C:$C,0))</f>
        <v>#N/A</v>
      </c>
      <c r="F155" s="62"/>
      <c r="G155" s="63"/>
      <c r="H155" s="64"/>
      <c r="I155" s="61" t="e">
        <f>INDEX('Keyword &amp; Type ref'!B:B,MATCH(K155,'Keyword &amp; Type ref'!D:D,0))</f>
        <v>#N/A</v>
      </c>
      <c r="J155" s="66" t="e">
        <f>INDEX('Keyword &amp; Type ref'!F:F,MATCH(L155,'Keyword &amp; Type ref'!H:H,0))</f>
        <v>#N/A</v>
      </c>
      <c r="K155" s="65"/>
      <c r="L155" s="65"/>
      <c r="M155" s="62"/>
      <c r="N155" s="67"/>
      <c r="O155" s="68"/>
      <c r="P155" s="68"/>
      <c r="Q155" s="69" t="e">
        <f>INDEX('Keyword &amp; Type ref'!$F:$V,MATCH(J155,'Keyword &amp; Type ref'!$F:$F,0),MATCH(B155,'Keyword &amp; Type ref'!$1:$1,0))</f>
        <v>#N/A</v>
      </c>
      <c r="R155" s="70" t="e">
        <f>VLOOKUP(J155,'Keyword &amp; Type ref'!$F:$L,7,FALSE)</f>
        <v>#N/A</v>
      </c>
      <c r="S155" s="71" t="e">
        <f>CONCATENATE(E155,":",VLOOKUP(J155,'Keyword &amp; Type ref'!F:H, 3,FALSE),":",$X155)</f>
        <v>#N/A</v>
      </c>
      <c r="T155" s="72" t="e">
        <f t="shared" si="4"/>
        <v>#N/A</v>
      </c>
      <c r="U155" s="73"/>
      <c r="V155" s="74" t="e">
        <f t="shared" si="5"/>
        <v>#N/A</v>
      </c>
      <c r="W155" s="75"/>
      <c r="X155" s="68"/>
      <c r="Y155" s="68"/>
      <c r="Z155" s="76"/>
      <c r="AA155" s="77" t="e">
        <f>INDEX('MFR_List ref'!$A:$A,MATCH($AB155,'MFR_List ref'!$B:$B,0))</f>
        <v>#N/A</v>
      </c>
      <c r="AB155" s="62"/>
      <c r="AC155" s="78"/>
      <c r="AD155" s="79"/>
      <c r="AE155" s="80"/>
      <c r="AF155" s="60"/>
      <c r="AG155" s="73"/>
      <c r="AH155" s="73"/>
      <c r="AI155" s="73"/>
      <c r="AJ155" s="60"/>
      <c r="AK155" s="73"/>
      <c r="AL155" s="73"/>
      <c r="AM155" s="81"/>
      <c r="AN155" s="73"/>
      <c r="AO155" s="78"/>
      <c r="AP155" s="78"/>
      <c r="AQ155" s="78"/>
      <c r="AR155" s="78"/>
      <c r="AS155" s="73"/>
      <c r="AT155" s="73"/>
      <c r="AU155" s="73"/>
      <c r="AV155" s="78"/>
      <c r="AW155" s="73"/>
      <c r="AX155" s="73"/>
      <c r="AY155" s="82"/>
      <c r="AZ155" s="82"/>
      <c r="BA155" s="73"/>
      <c r="BB155" s="73"/>
      <c r="BC155" s="82"/>
      <c r="BD155" s="73"/>
      <c r="BE155" s="73"/>
      <c r="BF155" s="73"/>
      <c r="BG155" s="73"/>
      <c r="BH155" s="82"/>
      <c r="BI155" s="82"/>
      <c r="BJ155" s="82"/>
      <c r="BK155" s="82"/>
      <c r="BL155" s="82"/>
      <c r="BM155" s="82"/>
      <c r="BN155" s="82"/>
      <c r="BO155" s="73"/>
      <c r="BP155" s="68"/>
      <c r="BQ155" s="73"/>
      <c r="BR155" s="48"/>
    </row>
    <row r="156" spans="1:70" s="47" customFormat="1" ht="34.799999999999997" customHeight="1" x14ac:dyDescent="0.3">
      <c r="A156" s="60"/>
      <c r="B156" s="61" t="e">
        <f>VLOOKUP(E156,'Active-Bldg List ref'!$A:$E,4,FALSE)</f>
        <v>#N/A</v>
      </c>
      <c r="C156" s="61" t="e">
        <f>VLOOKUP(E156,'Active-Bldg List ref'!$A:$E,5,FALSE)</f>
        <v>#N/A</v>
      </c>
      <c r="D156" s="61" t="e">
        <f>VLOOKUP(E156,'Active-Bldg List ref'!$A:$B,2,FALSE)</f>
        <v>#N/A</v>
      </c>
      <c r="E156" s="61" t="e">
        <f>INDEX('Active-Bldg List ref'!$A:$A,MATCH(F156,'Active-Bldg List ref'!$C:$C,0))</f>
        <v>#N/A</v>
      </c>
      <c r="F156" s="62"/>
      <c r="G156" s="63"/>
      <c r="H156" s="64"/>
      <c r="I156" s="61" t="e">
        <f>INDEX('Keyword &amp; Type ref'!B:B,MATCH(K156,'Keyword &amp; Type ref'!D:D,0))</f>
        <v>#N/A</v>
      </c>
      <c r="J156" s="66" t="e">
        <f>INDEX('Keyword &amp; Type ref'!F:F,MATCH(L156,'Keyword &amp; Type ref'!H:H,0))</f>
        <v>#N/A</v>
      </c>
      <c r="K156" s="65"/>
      <c r="L156" s="65"/>
      <c r="M156" s="62"/>
      <c r="N156" s="67"/>
      <c r="O156" s="68"/>
      <c r="P156" s="68"/>
      <c r="Q156" s="69" t="e">
        <f>INDEX('Keyword &amp; Type ref'!$F:$V,MATCH(J156,'Keyword &amp; Type ref'!$F:$F,0),MATCH(B156,'Keyword &amp; Type ref'!$1:$1,0))</f>
        <v>#N/A</v>
      </c>
      <c r="R156" s="70" t="e">
        <f>VLOOKUP(J156,'Keyword &amp; Type ref'!$F:$L,7,FALSE)</f>
        <v>#N/A</v>
      </c>
      <c r="S156" s="71" t="e">
        <f>CONCATENATE(E156,":",VLOOKUP(J156,'Keyword &amp; Type ref'!F:H, 3,FALSE),":",$X156)</f>
        <v>#N/A</v>
      </c>
      <c r="T156" s="72" t="e">
        <f t="shared" si="4"/>
        <v>#N/A</v>
      </c>
      <c r="U156" s="73"/>
      <c r="V156" s="74" t="e">
        <f t="shared" si="5"/>
        <v>#N/A</v>
      </c>
      <c r="W156" s="75"/>
      <c r="X156" s="68"/>
      <c r="Y156" s="68"/>
      <c r="Z156" s="76"/>
      <c r="AA156" s="77" t="e">
        <f>INDEX('MFR_List ref'!$A:$A,MATCH($AB156,'MFR_List ref'!$B:$B,0))</f>
        <v>#N/A</v>
      </c>
      <c r="AB156" s="62"/>
      <c r="AC156" s="78"/>
      <c r="AD156" s="79"/>
      <c r="AE156" s="80"/>
      <c r="AF156" s="60"/>
      <c r="AG156" s="73"/>
      <c r="AH156" s="73"/>
      <c r="AI156" s="73"/>
      <c r="AJ156" s="60"/>
      <c r="AK156" s="73"/>
      <c r="AL156" s="73"/>
      <c r="AM156" s="81"/>
      <c r="AN156" s="73"/>
      <c r="AO156" s="78"/>
      <c r="AP156" s="78"/>
      <c r="AQ156" s="78"/>
      <c r="AR156" s="78"/>
      <c r="AS156" s="73"/>
      <c r="AT156" s="73"/>
      <c r="AU156" s="73"/>
      <c r="AV156" s="78"/>
      <c r="AW156" s="73"/>
      <c r="AX156" s="73"/>
      <c r="AY156" s="82"/>
      <c r="AZ156" s="82"/>
      <c r="BA156" s="73"/>
      <c r="BB156" s="73"/>
      <c r="BC156" s="82"/>
      <c r="BD156" s="73"/>
      <c r="BE156" s="73"/>
      <c r="BF156" s="73"/>
      <c r="BG156" s="73"/>
      <c r="BH156" s="82"/>
      <c r="BI156" s="82"/>
      <c r="BJ156" s="82"/>
      <c r="BK156" s="82"/>
      <c r="BL156" s="82"/>
      <c r="BM156" s="82"/>
      <c r="BN156" s="82"/>
      <c r="BO156" s="73"/>
      <c r="BP156" s="68"/>
      <c r="BQ156" s="73"/>
      <c r="BR156" s="48"/>
    </row>
    <row r="157" spans="1:70" s="47" customFormat="1" ht="34.799999999999997" customHeight="1" x14ac:dyDescent="0.3">
      <c r="A157" s="60"/>
      <c r="B157" s="61" t="e">
        <f>VLOOKUP(E157,'Active-Bldg List ref'!$A:$E,4,FALSE)</f>
        <v>#N/A</v>
      </c>
      <c r="C157" s="61" t="e">
        <f>VLOOKUP(E157,'Active-Bldg List ref'!$A:$E,5,FALSE)</f>
        <v>#N/A</v>
      </c>
      <c r="D157" s="61" t="e">
        <f>VLOOKUP(E157,'Active-Bldg List ref'!$A:$B,2,FALSE)</f>
        <v>#N/A</v>
      </c>
      <c r="E157" s="61" t="e">
        <f>INDEX('Active-Bldg List ref'!$A:$A,MATCH(F157,'Active-Bldg List ref'!$C:$C,0))</f>
        <v>#N/A</v>
      </c>
      <c r="F157" s="62"/>
      <c r="G157" s="63"/>
      <c r="H157" s="64"/>
      <c r="I157" s="61" t="e">
        <f>INDEX('Keyword &amp; Type ref'!B:B,MATCH(K157,'Keyword &amp; Type ref'!D:D,0))</f>
        <v>#N/A</v>
      </c>
      <c r="J157" s="66" t="e">
        <f>INDEX('Keyword &amp; Type ref'!F:F,MATCH(L157,'Keyword &amp; Type ref'!H:H,0))</f>
        <v>#N/A</v>
      </c>
      <c r="K157" s="65"/>
      <c r="L157" s="65"/>
      <c r="M157" s="62"/>
      <c r="N157" s="67"/>
      <c r="O157" s="68"/>
      <c r="P157" s="68"/>
      <c r="Q157" s="69" t="e">
        <f>INDEX('Keyword &amp; Type ref'!$F:$V,MATCH(J157,'Keyword &amp; Type ref'!$F:$F,0),MATCH(B157,'Keyword &amp; Type ref'!$1:$1,0))</f>
        <v>#N/A</v>
      </c>
      <c r="R157" s="70" t="e">
        <f>VLOOKUP(J157,'Keyword &amp; Type ref'!$F:$L,7,FALSE)</f>
        <v>#N/A</v>
      </c>
      <c r="S157" s="71" t="e">
        <f>CONCATENATE(E157,":",VLOOKUP(J157,'Keyword &amp; Type ref'!F:H, 3,FALSE),":",$X157)</f>
        <v>#N/A</v>
      </c>
      <c r="T157" s="72" t="e">
        <f t="shared" si="4"/>
        <v>#N/A</v>
      </c>
      <c r="U157" s="73"/>
      <c r="V157" s="74" t="e">
        <f t="shared" si="5"/>
        <v>#N/A</v>
      </c>
      <c r="W157" s="75"/>
      <c r="X157" s="68"/>
      <c r="Y157" s="68"/>
      <c r="Z157" s="76"/>
      <c r="AA157" s="77" t="e">
        <f>INDEX('MFR_List ref'!$A:$A,MATCH($AB157,'MFR_List ref'!$B:$B,0))</f>
        <v>#N/A</v>
      </c>
      <c r="AB157" s="62"/>
      <c r="AC157" s="78"/>
      <c r="AD157" s="79"/>
      <c r="AE157" s="80"/>
      <c r="AF157" s="60"/>
      <c r="AG157" s="73"/>
      <c r="AH157" s="73"/>
      <c r="AI157" s="73"/>
      <c r="AJ157" s="60"/>
      <c r="AK157" s="73"/>
      <c r="AL157" s="73"/>
      <c r="AM157" s="81"/>
      <c r="AN157" s="73"/>
      <c r="AO157" s="78"/>
      <c r="AP157" s="78"/>
      <c r="AQ157" s="78"/>
      <c r="AR157" s="78"/>
      <c r="AS157" s="73"/>
      <c r="AT157" s="73"/>
      <c r="AU157" s="73"/>
      <c r="AV157" s="78"/>
      <c r="AW157" s="73"/>
      <c r="AX157" s="73"/>
      <c r="AY157" s="82"/>
      <c r="AZ157" s="82"/>
      <c r="BA157" s="73"/>
      <c r="BB157" s="73"/>
      <c r="BC157" s="82"/>
      <c r="BD157" s="73"/>
      <c r="BE157" s="73"/>
      <c r="BF157" s="73"/>
      <c r="BG157" s="73"/>
      <c r="BH157" s="82"/>
      <c r="BI157" s="82"/>
      <c r="BJ157" s="82"/>
      <c r="BK157" s="82"/>
      <c r="BL157" s="82"/>
      <c r="BM157" s="82"/>
      <c r="BN157" s="82"/>
      <c r="BO157" s="73"/>
      <c r="BP157" s="68"/>
      <c r="BQ157" s="73"/>
      <c r="BR157" s="48"/>
    </row>
    <row r="158" spans="1:70" s="47" customFormat="1" ht="34.799999999999997" customHeight="1" x14ac:dyDescent="0.3">
      <c r="A158" s="60"/>
      <c r="B158" s="61" t="e">
        <f>VLOOKUP(E158,'Active-Bldg List ref'!$A:$E,4,FALSE)</f>
        <v>#N/A</v>
      </c>
      <c r="C158" s="61" t="e">
        <f>VLOOKUP(E158,'Active-Bldg List ref'!$A:$E,5,FALSE)</f>
        <v>#N/A</v>
      </c>
      <c r="D158" s="61" t="e">
        <f>VLOOKUP(E158,'Active-Bldg List ref'!$A:$B,2,FALSE)</f>
        <v>#N/A</v>
      </c>
      <c r="E158" s="61" t="e">
        <f>INDEX('Active-Bldg List ref'!$A:$A,MATCH(F158,'Active-Bldg List ref'!$C:$C,0))</f>
        <v>#N/A</v>
      </c>
      <c r="F158" s="62"/>
      <c r="G158" s="63"/>
      <c r="H158" s="64"/>
      <c r="I158" s="61" t="e">
        <f>INDEX('Keyword &amp; Type ref'!B:B,MATCH(K158,'Keyword &amp; Type ref'!D:D,0))</f>
        <v>#N/A</v>
      </c>
      <c r="J158" s="66" t="e">
        <f>INDEX('Keyword &amp; Type ref'!F:F,MATCH(L158,'Keyword &amp; Type ref'!H:H,0))</f>
        <v>#N/A</v>
      </c>
      <c r="K158" s="65"/>
      <c r="L158" s="65"/>
      <c r="M158" s="62"/>
      <c r="N158" s="67"/>
      <c r="O158" s="68"/>
      <c r="P158" s="68"/>
      <c r="Q158" s="69" t="e">
        <f>INDEX('Keyword &amp; Type ref'!$F:$V,MATCH(J158,'Keyword &amp; Type ref'!$F:$F,0),MATCH(B158,'Keyword &amp; Type ref'!$1:$1,0))</f>
        <v>#N/A</v>
      </c>
      <c r="R158" s="70" t="e">
        <f>VLOOKUP(J158,'Keyword &amp; Type ref'!$F:$L,7,FALSE)</f>
        <v>#N/A</v>
      </c>
      <c r="S158" s="71" t="e">
        <f>CONCATENATE(E158,":",VLOOKUP(J158,'Keyword &amp; Type ref'!F:H, 3,FALSE),":",$X158)</f>
        <v>#N/A</v>
      </c>
      <c r="T158" s="72" t="e">
        <f t="shared" si="4"/>
        <v>#N/A</v>
      </c>
      <c r="U158" s="73"/>
      <c r="V158" s="74" t="e">
        <f t="shared" si="5"/>
        <v>#N/A</v>
      </c>
      <c r="W158" s="75"/>
      <c r="X158" s="68"/>
      <c r="Y158" s="68"/>
      <c r="Z158" s="76"/>
      <c r="AA158" s="77" t="e">
        <f>INDEX('MFR_List ref'!$A:$A,MATCH($AB158,'MFR_List ref'!$B:$B,0))</f>
        <v>#N/A</v>
      </c>
      <c r="AB158" s="62"/>
      <c r="AC158" s="78"/>
      <c r="AD158" s="79"/>
      <c r="AE158" s="80"/>
      <c r="AF158" s="60"/>
      <c r="AG158" s="73"/>
      <c r="AH158" s="73"/>
      <c r="AI158" s="73"/>
      <c r="AJ158" s="60"/>
      <c r="AK158" s="73"/>
      <c r="AL158" s="73"/>
      <c r="AM158" s="81"/>
      <c r="AN158" s="73"/>
      <c r="AO158" s="78"/>
      <c r="AP158" s="78"/>
      <c r="AQ158" s="78"/>
      <c r="AR158" s="78"/>
      <c r="AS158" s="73"/>
      <c r="AT158" s="73"/>
      <c r="AU158" s="73"/>
      <c r="AV158" s="78"/>
      <c r="AW158" s="73"/>
      <c r="AX158" s="73"/>
      <c r="AY158" s="82"/>
      <c r="AZ158" s="82"/>
      <c r="BA158" s="73"/>
      <c r="BB158" s="73"/>
      <c r="BC158" s="82"/>
      <c r="BD158" s="73"/>
      <c r="BE158" s="73"/>
      <c r="BF158" s="73"/>
      <c r="BG158" s="73"/>
      <c r="BH158" s="82"/>
      <c r="BI158" s="82"/>
      <c r="BJ158" s="82"/>
      <c r="BK158" s="82"/>
      <c r="BL158" s="82"/>
      <c r="BM158" s="82"/>
      <c r="BN158" s="82"/>
      <c r="BO158" s="73"/>
      <c r="BP158" s="68"/>
      <c r="BQ158" s="73"/>
      <c r="BR158" s="48"/>
    </row>
    <row r="159" spans="1:70" s="47" customFormat="1" ht="34.799999999999997" customHeight="1" x14ac:dyDescent="0.3">
      <c r="A159" s="60"/>
      <c r="B159" s="61" t="e">
        <f>VLOOKUP(E159,'Active-Bldg List ref'!$A:$E,4,FALSE)</f>
        <v>#N/A</v>
      </c>
      <c r="C159" s="61" t="e">
        <f>VLOOKUP(E159,'Active-Bldg List ref'!$A:$E,5,FALSE)</f>
        <v>#N/A</v>
      </c>
      <c r="D159" s="61" t="e">
        <f>VLOOKUP(E159,'Active-Bldg List ref'!$A:$B,2,FALSE)</f>
        <v>#N/A</v>
      </c>
      <c r="E159" s="61" t="e">
        <f>INDEX('Active-Bldg List ref'!$A:$A,MATCH(F159,'Active-Bldg List ref'!$C:$C,0))</f>
        <v>#N/A</v>
      </c>
      <c r="F159" s="62"/>
      <c r="G159" s="63"/>
      <c r="H159" s="64"/>
      <c r="I159" s="61" t="e">
        <f>INDEX('Keyword &amp; Type ref'!B:B,MATCH(K159,'Keyword &amp; Type ref'!D:D,0))</f>
        <v>#N/A</v>
      </c>
      <c r="J159" s="66" t="e">
        <f>INDEX('Keyword &amp; Type ref'!F:F,MATCH(L159,'Keyword &amp; Type ref'!H:H,0))</f>
        <v>#N/A</v>
      </c>
      <c r="K159" s="65"/>
      <c r="L159" s="65"/>
      <c r="M159" s="62"/>
      <c r="N159" s="67"/>
      <c r="O159" s="68"/>
      <c r="P159" s="68"/>
      <c r="Q159" s="69" t="e">
        <f>INDEX('Keyword &amp; Type ref'!$F:$V,MATCH(J159,'Keyword &amp; Type ref'!$F:$F,0),MATCH(B159,'Keyword &amp; Type ref'!$1:$1,0))</f>
        <v>#N/A</v>
      </c>
      <c r="R159" s="70" t="e">
        <f>VLOOKUP(J159,'Keyword &amp; Type ref'!$F:$L,7,FALSE)</f>
        <v>#N/A</v>
      </c>
      <c r="S159" s="71" t="e">
        <f>CONCATENATE(E159,":",VLOOKUP(J159,'Keyword &amp; Type ref'!F:H, 3,FALSE),":",$X159)</f>
        <v>#N/A</v>
      </c>
      <c r="T159" s="72" t="e">
        <f t="shared" si="4"/>
        <v>#N/A</v>
      </c>
      <c r="U159" s="73"/>
      <c r="V159" s="74" t="e">
        <f t="shared" si="5"/>
        <v>#N/A</v>
      </c>
      <c r="W159" s="75"/>
      <c r="X159" s="68"/>
      <c r="Y159" s="68"/>
      <c r="Z159" s="76"/>
      <c r="AA159" s="77" t="e">
        <f>INDEX('MFR_List ref'!$A:$A,MATCH($AB159,'MFR_List ref'!$B:$B,0))</f>
        <v>#N/A</v>
      </c>
      <c r="AB159" s="62"/>
      <c r="AC159" s="78"/>
      <c r="AD159" s="79"/>
      <c r="AE159" s="80"/>
      <c r="AF159" s="60"/>
      <c r="AG159" s="73"/>
      <c r="AH159" s="73"/>
      <c r="AI159" s="73"/>
      <c r="AJ159" s="60"/>
      <c r="AK159" s="73"/>
      <c r="AL159" s="73"/>
      <c r="AM159" s="81"/>
      <c r="AN159" s="73"/>
      <c r="AO159" s="78"/>
      <c r="AP159" s="78"/>
      <c r="AQ159" s="78"/>
      <c r="AR159" s="78"/>
      <c r="AS159" s="73"/>
      <c r="AT159" s="73"/>
      <c r="AU159" s="73"/>
      <c r="AV159" s="78"/>
      <c r="AW159" s="73"/>
      <c r="AX159" s="73"/>
      <c r="AY159" s="82"/>
      <c r="AZ159" s="82"/>
      <c r="BA159" s="73"/>
      <c r="BB159" s="73"/>
      <c r="BC159" s="82"/>
      <c r="BD159" s="73"/>
      <c r="BE159" s="73"/>
      <c r="BF159" s="73"/>
      <c r="BG159" s="73"/>
      <c r="BH159" s="82"/>
      <c r="BI159" s="82"/>
      <c r="BJ159" s="82"/>
      <c r="BK159" s="82"/>
      <c r="BL159" s="82"/>
      <c r="BM159" s="82"/>
      <c r="BN159" s="82"/>
      <c r="BO159" s="73"/>
      <c r="BP159" s="68"/>
      <c r="BQ159" s="73"/>
      <c r="BR159" s="48"/>
    </row>
    <row r="160" spans="1:70" s="47" customFormat="1" ht="34.799999999999997" customHeight="1" x14ac:dyDescent="0.3">
      <c r="A160" s="60"/>
      <c r="B160" s="61" t="e">
        <f>VLOOKUP(E160,'Active-Bldg List ref'!$A:$E,4,FALSE)</f>
        <v>#N/A</v>
      </c>
      <c r="C160" s="61" t="e">
        <f>VLOOKUP(E160,'Active-Bldg List ref'!$A:$E,5,FALSE)</f>
        <v>#N/A</v>
      </c>
      <c r="D160" s="61" t="e">
        <f>VLOOKUP(E160,'Active-Bldg List ref'!$A:$B,2,FALSE)</f>
        <v>#N/A</v>
      </c>
      <c r="E160" s="61" t="e">
        <f>INDEX('Active-Bldg List ref'!$A:$A,MATCH(F160,'Active-Bldg List ref'!$C:$C,0))</f>
        <v>#N/A</v>
      </c>
      <c r="F160" s="62"/>
      <c r="G160" s="63"/>
      <c r="H160" s="64"/>
      <c r="I160" s="61" t="e">
        <f>INDEX('Keyword &amp; Type ref'!B:B,MATCH(K160,'Keyword &amp; Type ref'!D:D,0))</f>
        <v>#N/A</v>
      </c>
      <c r="J160" s="66" t="e">
        <f>INDEX('Keyword &amp; Type ref'!F:F,MATCH(L160,'Keyword &amp; Type ref'!H:H,0))</f>
        <v>#N/A</v>
      </c>
      <c r="K160" s="65"/>
      <c r="L160" s="65"/>
      <c r="M160" s="62"/>
      <c r="N160" s="67"/>
      <c r="O160" s="68"/>
      <c r="P160" s="68"/>
      <c r="Q160" s="69" t="e">
        <f>INDEX('Keyword &amp; Type ref'!$F:$V,MATCH(J160,'Keyword &amp; Type ref'!$F:$F,0),MATCH(B160,'Keyword &amp; Type ref'!$1:$1,0))</f>
        <v>#N/A</v>
      </c>
      <c r="R160" s="70" t="e">
        <f>VLOOKUP(J160,'Keyword &amp; Type ref'!$F:$L,7,FALSE)</f>
        <v>#N/A</v>
      </c>
      <c r="S160" s="71" t="e">
        <f>CONCATENATE(E160,":",VLOOKUP(J160,'Keyword &amp; Type ref'!F:H, 3,FALSE),":",$X160)</f>
        <v>#N/A</v>
      </c>
      <c r="T160" s="72" t="e">
        <f t="shared" si="4"/>
        <v>#N/A</v>
      </c>
      <c r="U160" s="73"/>
      <c r="V160" s="74" t="e">
        <f t="shared" si="5"/>
        <v>#N/A</v>
      </c>
      <c r="W160" s="75"/>
      <c r="X160" s="68"/>
      <c r="Y160" s="68"/>
      <c r="Z160" s="76"/>
      <c r="AA160" s="77" t="e">
        <f>INDEX('MFR_List ref'!$A:$A,MATCH($AB160,'MFR_List ref'!$B:$B,0))</f>
        <v>#N/A</v>
      </c>
      <c r="AB160" s="62"/>
      <c r="AC160" s="78"/>
      <c r="AD160" s="79"/>
      <c r="AE160" s="80"/>
      <c r="AF160" s="60"/>
      <c r="AG160" s="73"/>
      <c r="AH160" s="73"/>
      <c r="AI160" s="73"/>
      <c r="AJ160" s="60"/>
      <c r="AK160" s="73"/>
      <c r="AL160" s="73"/>
      <c r="AM160" s="81"/>
      <c r="AN160" s="73"/>
      <c r="AO160" s="78"/>
      <c r="AP160" s="78"/>
      <c r="AQ160" s="78"/>
      <c r="AR160" s="78"/>
      <c r="AS160" s="73"/>
      <c r="AT160" s="73"/>
      <c r="AU160" s="73"/>
      <c r="AV160" s="78"/>
      <c r="AW160" s="73"/>
      <c r="AX160" s="73"/>
      <c r="AY160" s="82"/>
      <c r="AZ160" s="82"/>
      <c r="BA160" s="73"/>
      <c r="BB160" s="73"/>
      <c r="BC160" s="82"/>
      <c r="BD160" s="73"/>
      <c r="BE160" s="73"/>
      <c r="BF160" s="73"/>
      <c r="BG160" s="73"/>
      <c r="BH160" s="82"/>
      <c r="BI160" s="82"/>
      <c r="BJ160" s="82"/>
      <c r="BK160" s="82"/>
      <c r="BL160" s="82"/>
      <c r="BM160" s="82"/>
      <c r="BN160" s="82"/>
      <c r="BO160" s="73"/>
      <c r="BP160" s="68"/>
      <c r="BQ160" s="73"/>
      <c r="BR160" s="48"/>
    </row>
    <row r="161" spans="1:70" s="47" customFormat="1" ht="34.799999999999997" customHeight="1" x14ac:dyDescent="0.3">
      <c r="A161" s="60"/>
      <c r="B161" s="61" t="e">
        <f>VLOOKUP(E161,'Active-Bldg List ref'!$A:$E,4,FALSE)</f>
        <v>#N/A</v>
      </c>
      <c r="C161" s="61" t="e">
        <f>VLOOKUP(E161,'Active-Bldg List ref'!$A:$E,5,FALSE)</f>
        <v>#N/A</v>
      </c>
      <c r="D161" s="61" t="e">
        <f>VLOOKUP(E161,'Active-Bldg List ref'!$A:$B,2,FALSE)</f>
        <v>#N/A</v>
      </c>
      <c r="E161" s="61" t="e">
        <f>INDEX('Active-Bldg List ref'!$A:$A,MATCH(F161,'Active-Bldg List ref'!$C:$C,0))</f>
        <v>#N/A</v>
      </c>
      <c r="F161" s="62"/>
      <c r="G161" s="63"/>
      <c r="H161" s="64"/>
      <c r="I161" s="61" t="e">
        <f>INDEX('Keyword &amp; Type ref'!B:B,MATCH(K161,'Keyword &amp; Type ref'!D:D,0))</f>
        <v>#N/A</v>
      </c>
      <c r="J161" s="66" t="e">
        <f>INDEX('Keyword &amp; Type ref'!F:F,MATCH(L161,'Keyword &amp; Type ref'!H:H,0))</f>
        <v>#N/A</v>
      </c>
      <c r="K161" s="65"/>
      <c r="L161" s="65"/>
      <c r="M161" s="62"/>
      <c r="N161" s="67"/>
      <c r="O161" s="68"/>
      <c r="P161" s="68"/>
      <c r="Q161" s="69" t="e">
        <f>INDEX('Keyword &amp; Type ref'!$F:$V,MATCH(J161,'Keyword &amp; Type ref'!$F:$F,0),MATCH(B161,'Keyword &amp; Type ref'!$1:$1,0))</f>
        <v>#N/A</v>
      </c>
      <c r="R161" s="70" t="e">
        <f>VLOOKUP(J161,'Keyword &amp; Type ref'!$F:$L,7,FALSE)</f>
        <v>#N/A</v>
      </c>
      <c r="S161" s="71" t="e">
        <f>CONCATENATE(E161,":",VLOOKUP(J161,'Keyword &amp; Type ref'!F:H, 3,FALSE),":",$X161)</f>
        <v>#N/A</v>
      </c>
      <c r="T161" s="72" t="e">
        <f t="shared" si="4"/>
        <v>#N/A</v>
      </c>
      <c r="U161" s="73"/>
      <c r="V161" s="74" t="e">
        <f t="shared" si="5"/>
        <v>#N/A</v>
      </c>
      <c r="W161" s="75"/>
      <c r="X161" s="68"/>
      <c r="Y161" s="68"/>
      <c r="Z161" s="76"/>
      <c r="AA161" s="77" t="e">
        <f>INDEX('MFR_List ref'!$A:$A,MATCH($AB161,'MFR_List ref'!$B:$B,0))</f>
        <v>#N/A</v>
      </c>
      <c r="AB161" s="62"/>
      <c r="AC161" s="78"/>
      <c r="AD161" s="79"/>
      <c r="AE161" s="80"/>
      <c r="AF161" s="60"/>
      <c r="AG161" s="73"/>
      <c r="AH161" s="73"/>
      <c r="AI161" s="73"/>
      <c r="AJ161" s="60"/>
      <c r="AK161" s="73"/>
      <c r="AL161" s="73"/>
      <c r="AM161" s="81"/>
      <c r="AN161" s="73"/>
      <c r="AO161" s="78"/>
      <c r="AP161" s="78"/>
      <c r="AQ161" s="78"/>
      <c r="AR161" s="78"/>
      <c r="AS161" s="73"/>
      <c r="AT161" s="73"/>
      <c r="AU161" s="73"/>
      <c r="AV161" s="78"/>
      <c r="AW161" s="73"/>
      <c r="AX161" s="73"/>
      <c r="AY161" s="82"/>
      <c r="AZ161" s="82"/>
      <c r="BA161" s="73"/>
      <c r="BB161" s="73"/>
      <c r="BC161" s="82"/>
      <c r="BD161" s="73"/>
      <c r="BE161" s="73"/>
      <c r="BF161" s="73"/>
      <c r="BG161" s="73"/>
      <c r="BH161" s="82"/>
      <c r="BI161" s="82"/>
      <c r="BJ161" s="82"/>
      <c r="BK161" s="82"/>
      <c r="BL161" s="82"/>
      <c r="BM161" s="82"/>
      <c r="BN161" s="82"/>
      <c r="BO161" s="73"/>
      <c r="BP161" s="68"/>
      <c r="BQ161" s="73"/>
      <c r="BR161" s="48"/>
    </row>
    <row r="162" spans="1:70" s="47" customFormat="1" ht="34.799999999999997" customHeight="1" x14ac:dyDescent="0.3">
      <c r="A162" s="60"/>
      <c r="B162" s="61" t="e">
        <f>VLOOKUP(E162,'Active-Bldg List ref'!$A:$E,4,FALSE)</f>
        <v>#N/A</v>
      </c>
      <c r="C162" s="61" t="e">
        <f>VLOOKUP(E162,'Active-Bldg List ref'!$A:$E,5,FALSE)</f>
        <v>#N/A</v>
      </c>
      <c r="D162" s="61" t="e">
        <f>VLOOKUP(E162,'Active-Bldg List ref'!$A:$B,2,FALSE)</f>
        <v>#N/A</v>
      </c>
      <c r="E162" s="61" t="e">
        <f>INDEX('Active-Bldg List ref'!$A:$A,MATCH(F162,'Active-Bldg List ref'!$C:$C,0))</f>
        <v>#N/A</v>
      </c>
      <c r="F162" s="62"/>
      <c r="G162" s="63"/>
      <c r="H162" s="64"/>
      <c r="I162" s="61" t="e">
        <f>INDEX('Keyword &amp; Type ref'!B:B,MATCH(K162,'Keyword &amp; Type ref'!D:D,0))</f>
        <v>#N/A</v>
      </c>
      <c r="J162" s="66" t="e">
        <f>INDEX('Keyword &amp; Type ref'!F:F,MATCH(L162,'Keyword &amp; Type ref'!H:H,0))</f>
        <v>#N/A</v>
      </c>
      <c r="K162" s="65"/>
      <c r="L162" s="65"/>
      <c r="M162" s="62"/>
      <c r="N162" s="67"/>
      <c r="O162" s="68"/>
      <c r="P162" s="68"/>
      <c r="Q162" s="69" t="e">
        <f>INDEX('Keyword &amp; Type ref'!$F:$V,MATCH(J162,'Keyword &amp; Type ref'!$F:$F,0),MATCH(B162,'Keyword &amp; Type ref'!$1:$1,0))</f>
        <v>#N/A</v>
      </c>
      <c r="R162" s="70" t="e">
        <f>VLOOKUP(J162,'Keyword &amp; Type ref'!$F:$L,7,FALSE)</f>
        <v>#N/A</v>
      </c>
      <c r="S162" s="71" t="e">
        <f>CONCATENATE(E162,":",VLOOKUP(J162,'Keyword &amp; Type ref'!F:H, 3,FALSE),":",$X162)</f>
        <v>#N/A</v>
      </c>
      <c r="T162" s="72" t="e">
        <f t="shared" si="4"/>
        <v>#N/A</v>
      </c>
      <c r="U162" s="73"/>
      <c r="V162" s="74" t="e">
        <f t="shared" si="5"/>
        <v>#N/A</v>
      </c>
      <c r="W162" s="75"/>
      <c r="X162" s="68"/>
      <c r="Y162" s="68"/>
      <c r="Z162" s="76"/>
      <c r="AA162" s="77" t="e">
        <f>INDEX('MFR_List ref'!$A:$A,MATCH($AB162,'MFR_List ref'!$B:$B,0))</f>
        <v>#N/A</v>
      </c>
      <c r="AB162" s="62"/>
      <c r="AC162" s="78"/>
      <c r="AD162" s="79"/>
      <c r="AE162" s="80"/>
      <c r="AF162" s="60"/>
      <c r="AG162" s="73"/>
      <c r="AH162" s="73"/>
      <c r="AI162" s="73"/>
      <c r="AJ162" s="60"/>
      <c r="AK162" s="73"/>
      <c r="AL162" s="73"/>
      <c r="AM162" s="81"/>
      <c r="AN162" s="73"/>
      <c r="AO162" s="78"/>
      <c r="AP162" s="78"/>
      <c r="AQ162" s="78"/>
      <c r="AR162" s="78"/>
      <c r="AS162" s="73"/>
      <c r="AT162" s="73"/>
      <c r="AU162" s="73"/>
      <c r="AV162" s="78"/>
      <c r="AW162" s="73"/>
      <c r="AX162" s="73"/>
      <c r="AY162" s="82"/>
      <c r="AZ162" s="82"/>
      <c r="BA162" s="73"/>
      <c r="BB162" s="73"/>
      <c r="BC162" s="82"/>
      <c r="BD162" s="73"/>
      <c r="BE162" s="73"/>
      <c r="BF162" s="73"/>
      <c r="BG162" s="73"/>
      <c r="BH162" s="82"/>
      <c r="BI162" s="82"/>
      <c r="BJ162" s="82"/>
      <c r="BK162" s="82"/>
      <c r="BL162" s="82"/>
      <c r="BM162" s="82"/>
      <c r="BN162" s="82"/>
      <c r="BO162" s="73"/>
      <c r="BP162" s="68"/>
      <c r="BQ162" s="73"/>
      <c r="BR162" s="48"/>
    </row>
    <row r="163" spans="1:70" s="47" customFormat="1" ht="34.799999999999997" customHeight="1" x14ac:dyDescent="0.3">
      <c r="A163" s="60"/>
      <c r="B163" s="61" t="e">
        <f>VLOOKUP(E163,'Active-Bldg List ref'!$A:$E,4,FALSE)</f>
        <v>#N/A</v>
      </c>
      <c r="C163" s="61" t="e">
        <f>VLOOKUP(E163,'Active-Bldg List ref'!$A:$E,5,FALSE)</f>
        <v>#N/A</v>
      </c>
      <c r="D163" s="61" t="e">
        <f>VLOOKUP(E163,'Active-Bldg List ref'!$A:$B,2,FALSE)</f>
        <v>#N/A</v>
      </c>
      <c r="E163" s="61" t="e">
        <f>INDEX('Active-Bldg List ref'!$A:$A,MATCH(F163,'Active-Bldg List ref'!$C:$C,0))</f>
        <v>#N/A</v>
      </c>
      <c r="F163" s="62"/>
      <c r="G163" s="63"/>
      <c r="H163" s="64"/>
      <c r="I163" s="61" t="e">
        <f>INDEX('Keyword &amp; Type ref'!B:B,MATCH(K163,'Keyword &amp; Type ref'!D:D,0))</f>
        <v>#N/A</v>
      </c>
      <c r="J163" s="66" t="e">
        <f>INDEX('Keyword &amp; Type ref'!F:F,MATCH(L163,'Keyword &amp; Type ref'!H:H,0))</f>
        <v>#N/A</v>
      </c>
      <c r="K163" s="65"/>
      <c r="L163" s="65"/>
      <c r="M163" s="62"/>
      <c r="N163" s="67"/>
      <c r="O163" s="68"/>
      <c r="P163" s="68"/>
      <c r="Q163" s="69" t="e">
        <f>INDEX('Keyword &amp; Type ref'!$F:$V,MATCH(J163,'Keyword &amp; Type ref'!$F:$F,0),MATCH(B163,'Keyword &amp; Type ref'!$1:$1,0))</f>
        <v>#N/A</v>
      </c>
      <c r="R163" s="70" t="e">
        <f>VLOOKUP(J163,'Keyword &amp; Type ref'!$F:$L,7,FALSE)</f>
        <v>#N/A</v>
      </c>
      <c r="S163" s="71" t="e">
        <f>CONCATENATE(E163,":",VLOOKUP(J163,'Keyword &amp; Type ref'!F:H, 3,FALSE),":",$X163)</f>
        <v>#N/A</v>
      </c>
      <c r="T163" s="72" t="e">
        <f t="shared" si="4"/>
        <v>#N/A</v>
      </c>
      <c r="U163" s="73"/>
      <c r="V163" s="74" t="e">
        <f t="shared" si="5"/>
        <v>#N/A</v>
      </c>
      <c r="W163" s="75"/>
      <c r="X163" s="68"/>
      <c r="Y163" s="68"/>
      <c r="Z163" s="76"/>
      <c r="AA163" s="77" t="e">
        <f>INDEX('MFR_List ref'!$A:$A,MATCH($AB163,'MFR_List ref'!$B:$B,0))</f>
        <v>#N/A</v>
      </c>
      <c r="AB163" s="62"/>
      <c r="AC163" s="78"/>
      <c r="AD163" s="79"/>
      <c r="AE163" s="80"/>
      <c r="AF163" s="60"/>
      <c r="AG163" s="73"/>
      <c r="AH163" s="73"/>
      <c r="AI163" s="73"/>
      <c r="AJ163" s="60"/>
      <c r="AK163" s="73"/>
      <c r="AL163" s="73"/>
      <c r="AM163" s="81"/>
      <c r="AN163" s="73"/>
      <c r="AO163" s="78"/>
      <c r="AP163" s="78"/>
      <c r="AQ163" s="78"/>
      <c r="AR163" s="78"/>
      <c r="AS163" s="73"/>
      <c r="AT163" s="73"/>
      <c r="AU163" s="73"/>
      <c r="AV163" s="78"/>
      <c r="AW163" s="73"/>
      <c r="AX163" s="73"/>
      <c r="AY163" s="82"/>
      <c r="AZ163" s="82"/>
      <c r="BA163" s="73"/>
      <c r="BB163" s="73"/>
      <c r="BC163" s="82"/>
      <c r="BD163" s="73"/>
      <c r="BE163" s="73"/>
      <c r="BF163" s="73"/>
      <c r="BG163" s="73"/>
      <c r="BH163" s="82"/>
      <c r="BI163" s="82"/>
      <c r="BJ163" s="82"/>
      <c r="BK163" s="82"/>
      <c r="BL163" s="82"/>
      <c r="BM163" s="82"/>
      <c r="BN163" s="82"/>
      <c r="BO163" s="73"/>
      <c r="BP163" s="68"/>
      <c r="BQ163" s="73"/>
      <c r="BR163" s="48"/>
    </row>
    <row r="164" spans="1:70" s="47" customFormat="1" ht="34.799999999999997" customHeight="1" x14ac:dyDescent="0.3">
      <c r="A164" s="60"/>
      <c r="B164" s="61" t="e">
        <f>VLOOKUP(E164,'Active-Bldg List ref'!$A:$E,4,FALSE)</f>
        <v>#N/A</v>
      </c>
      <c r="C164" s="61" t="e">
        <f>VLOOKUP(E164,'Active-Bldg List ref'!$A:$E,5,FALSE)</f>
        <v>#N/A</v>
      </c>
      <c r="D164" s="61" t="e">
        <f>VLOOKUP(E164,'Active-Bldg List ref'!$A:$B,2,FALSE)</f>
        <v>#N/A</v>
      </c>
      <c r="E164" s="61" t="e">
        <f>INDEX('Active-Bldg List ref'!$A:$A,MATCH(F164,'Active-Bldg List ref'!$C:$C,0))</f>
        <v>#N/A</v>
      </c>
      <c r="F164" s="62"/>
      <c r="G164" s="63"/>
      <c r="H164" s="64"/>
      <c r="I164" s="61" t="e">
        <f>INDEX('Keyword &amp; Type ref'!B:B,MATCH(K164,'Keyword &amp; Type ref'!D:D,0))</f>
        <v>#N/A</v>
      </c>
      <c r="J164" s="66" t="e">
        <f>INDEX('Keyword &amp; Type ref'!F:F,MATCH(L164,'Keyword &amp; Type ref'!H:H,0))</f>
        <v>#N/A</v>
      </c>
      <c r="K164" s="65"/>
      <c r="L164" s="65"/>
      <c r="M164" s="62"/>
      <c r="N164" s="67"/>
      <c r="O164" s="68"/>
      <c r="P164" s="68"/>
      <c r="Q164" s="69" t="e">
        <f>INDEX('Keyword &amp; Type ref'!$F:$V,MATCH(J164,'Keyword &amp; Type ref'!$F:$F,0),MATCH(B164,'Keyword &amp; Type ref'!$1:$1,0))</f>
        <v>#N/A</v>
      </c>
      <c r="R164" s="70" t="e">
        <f>VLOOKUP(J164,'Keyword &amp; Type ref'!$F:$L,7,FALSE)</f>
        <v>#N/A</v>
      </c>
      <c r="S164" s="71" t="e">
        <f>CONCATENATE(E164,":",VLOOKUP(J164,'Keyword &amp; Type ref'!F:H, 3,FALSE),":",$X164)</f>
        <v>#N/A</v>
      </c>
      <c r="T164" s="72" t="e">
        <f t="shared" si="4"/>
        <v>#N/A</v>
      </c>
      <c r="U164" s="73"/>
      <c r="V164" s="74" t="e">
        <f t="shared" si="5"/>
        <v>#N/A</v>
      </c>
      <c r="W164" s="75"/>
      <c r="X164" s="68"/>
      <c r="Y164" s="68"/>
      <c r="Z164" s="76"/>
      <c r="AA164" s="77" t="e">
        <f>INDEX('MFR_List ref'!$A:$A,MATCH($AB164,'MFR_List ref'!$B:$B,0))</f>
        <v>#N/A</v>
      </c>
      <c r="AB164" s="62"/>
      <c r="AC164" s="78"/>
      <c r="AD164" s="79"/>
      <c r="AE164" s="80"/>
      <c r="AF164" s="60"/>
      <c r="AG164" s="73"/>
      <c r="AH164" s="73"/>
      <c r="AI164" s="73"/>
      <c r="AJ164" s="60"/>
      <c r="AK164" s="73"/>
      <c r="AL164" s="73"/>
      <c r="AM164" s="81"/>
      <c r="AN164" s="73"/>
      <c r="AO164" s="78"/>
      <c r="AP164" s="78"/>
      <c r="AQ164" s="78"/>
      <c r="AR164" s="78"/>
      <c r="AS164" s="73"/>
      <c r="AT164" s="73"/>
      <c r="AU164" s="73"/>
      <c r="AV164" s="78"/>
      <c r="AW164" s="73"/>
      <c r="AX164" s="73"/>
      <c r="AY164" s="82"/>
      <c r="AZ164" s="82"/>
      <c r="BA164" s="73"/>
      <c r="BB164" s="73"/>
      <c r="BC164" s="82"/>
      <c r="BD164" s="73"/>
      <c r="BE164" s="73"/>
      <c r="BF164" s="73"/>
      <c r="BG164" s="73"/>
      <c r="BH164" s="82"/>
      <c r="BI164" s="82"/>
      <c r="BJ164" s="82"/>
      <c r="BK164" s="82"/>
      <c r="BL164" s="82"/>
      <c r="BM164" s="82"/>
      <c r="BN164" s="82"/>
      <c r="BO164" s="73"/>
      <c r="BP164" s="68"/>
      <c r="BQ164" s="73"/>
      <c r="BR164" s="48"/>
    </row>
    <row r="165" spans="1:70" s="47" customFormat="1" ht="34.799999999999997" customHeight="1" x14ac:dyDescent="0.3">
      <c r="A165" s="60"/>
      <c r="B165" s="61" t="e">
        <f>VLOOKUP(E165,'Active-Bldg List ref'!$A:$E,4,FALSE)</f>
        <v>#N/A</v>
      </c>
      <c r="C165" s="61" t="e">
        <f>VLOOKUP(E165,'Active-Bldg List ref'!$A:$E,5,FALSE)</f>
        <v>#N/A</v>
      </c>
      <c r="D165" s="61" t="e">
        <f>VLOOKUP(E165,'Active-Bldg List ref'!$A:$B,2,FALSE)</f>
        <v>#N/A</v>
      </c>
      <c r="E165" s="61" t="e">
        <f>INDEX('Active-Bldg List ref'!$A:$A,MATCH(F165,'Active-Bldg List ref'!$C:$C,0))</f>
        <v>#N/A</v>
      </c>
      <c r="F165" s="62"/>
      <c r="G165" s="63"/>
      <c r="H165" s="64"/>
      <c r="I165" s="61" t="e">
        <f>INDEX('Keyword &amp; Type ref'!B:B,MATCH(K165,'Keyword &amp; Type ref'!D:D,0))</f>
        <v>#N/A</v>
      </c>
      <c r="J165" s="66" t="e">
        <f>INDEX('Keyword &amp; Type ref'!F:F,MATCH(L165,'Keyword &amp; Type ref'!H:H,0))</f>
        <v>#N/A</v>
      </c>
      <c r="K165" s="65"/>
      <c r="L165" s="65"/>
      <c r="M165" s="62"/>
      <c r="N165" s="67"/>
      <c r="O165" s="68"/>
      <c r="P165" s="68"/>
      <c r="Q165" s="69" t="e">
        <f>INDEX('Keyword &amp; Type ref'!$F:$V,MATCH(J165,'Keyword &amp; Type ref'!$F:$F,0),MATCH(B165,'Keyword &amp; Type ref'!$1:$1,0))</f>
        <v>#N/A</v>
      </c>
      <c r="R165" s="70" t="e">
        <f>VLOOKUP(J165,'Keyword &amp; Type ref'!$F:$L,7,FALSE)</f>
        <v>#N/A</v>
      </c>
      <c r="S165" s="71" t="e">
        <f>CONCATENATE(E165,":",VLOOKUP(J165,'Keyword &amp; Type ref'!F:H, 3,FALSE),":",$X165)</f>
        <v>#N/A</v>
      </c>
      <c r="T165" s="72" t="e">
        <f t="shared" si="4"/>
        <v>#N/A</v>
      </c>
      <c r="U165" s="73"/>
      <c r="V165" s="74" t="e">
        <f t="shared" si="5"/>
        <v>#N/A</v>
      </c>
      <c r="W165" s="75"/>
      <c r="X165" s="68"/>
      <c r="Y165" s="68"/>
      <c r="Z165" s="76"/>
      <c r="AA165" s="77" t="e">
        <f>INDEX('MFR_List ref'!$A:$A,MATCH($AB165,'MFR_List ref'!$B:$B,0))</f>
        <v>#N/A</v>
      </c>
      <c r="AB165" s="62"/>
      <c r="AC165" s="78"/>
      <c r="AD165" s="79"/>
      <c r="AE165" s="80"/>
      <c r="AF165" s="60"/>
      <c r="AG165" s="73"/>
      <c r="AH165" s="73"/>
      <c r="AI165" s="73"/>
      <c r="AJ165" s="60"/>
      <c r="AK165" s="73"/>
      <c r="AL165" s="73"/>
      <c r="AM165" s="81"/>
      <c r="AN165" s="73"/>
      <c r="AO165" s="78"/>
      <c r="AP165" s="78"/>
      <c r="AQ165" s="78"/>
      <c r="AR165" s="78"/>
      <c r="AS165" s="73"/>
      <c r="AT165" s="73"/>
      <c r="AU165" s="73"/>
      <c r="AV165" s="78"/>
      <c r="AW165" s="73"/>
      <c r="AX165" s="73"/>
      <c r="AY165" s="82"/>
      <c r="AZ165" s="82"/>
      <c r="BA165" s="73"/>
      <c r="BB165" s="73"/>
      <c r="BC165" s="82"/>
      <c r="BD165" s="73"/>
      <c r="BE165" s="73"/>
      <c r="BF165" s="73"/>
      <c r="BG165" s="73"/>
      <c r="BH165" s="82"/>
      <c r="BI165" s="82"/>
      <c r="BJ165" s="82"/>
      <c r="BK165" s="82"/>
      <c r="BL165" s="82"/>
      <c r="BM165" s="82"/>
      <c r="BN165" s="82"/>
      <c r="BO165" s="73"/>
      <c r="BP165" s="68"/>
      <c r="BQ165" s="73"/>
      <c r="BR165" s="48"/>
    </row>
    <row r="166" spans="1:70" s="47" customFormat="1" ht="34.799999999999997" customHeight="1" x14ac:dyDescent="0.3">
      <c r="A166" s="60"/>
      <c r="B166" s="61" t="e">
        <f>VLOOKUP(E166,'Active-Bldg List ref'!$A:$E,4,FALSE)</f>
        <v>#N/A</v>
      </c>
      <c r="C166" s="61" t="e">
        <f>VLOOKUP(E166,'Active-Bldg List ref'!$A:$E,5,FALSE)</f>
        <v>#N/A</v>
      </c>
      <c r="D166" s="61" t="e">
        <f>VLOOKUP(E166,'Active-Bldg List ref'!$A:$B,2,FALSE)</f>
        <v>#N/A</v>
      </c>
      <c r="E166" s="61" t="e">
        <f>INDEX('Active-Bldg List ref'!$A:$A,MATCH(F166,'Active-Bldg List ref'!$C:$C,0))</f>
        <v>#N/A</v>
      </c>
      <c r="F166" s="62"/>
      <c r="G166" s="63"/>
      <c r="H166" s="64"/>
      <c r="I166" s="61" t="e">
        <f>INDEX('Keyword &amp; Type ref'!B:B,MATCH(K166,'Keyword &amp; Type ref'!D:D,0))</f>
        <v>#N/A</v>
      </c>
      <c r="J166" s="66" t="e">
        <f>INDEX('Keyword &amp; Type ref'!F:F,MATCH(L166,'Keyword &amp; Type ref'!H:H,0))</f>
        <v>#N/A</v>
      </c>
      <c r="K166" s="65"/>
      <c r="L166" s="65"/>
      <c r="M166" s="62"/>
      <c r="N166" s="67"/>
      <c r="O166" s="68"/>
      <c r="P166" s="68"/>
      <c r="Q166" s="69" t="e">
        <f>INDEX('Keyword &amp; Type ref'!$F:$V,MATCH(J166,'Keyword &amp; Type ref'!$F:$F,0),MATCH(B166,'Keyword &amp; Type ref'!$1:$1,0))</f>
        <v>#N/A</v>
      </c>
      <c r="R166" s="70" t="e">
        <f>VLOOKUP(J166,'Keyword &amp; Type ref'!$F:$L,7,FALSE)</f>
        <v>#N/A</v>
      </c>
      <c r="S166" s="71" t="e">
        <f>CONCATENATE(E166,":",VLOOKUP(J166,'Keyword &amp; Type ref'!F:H, 3,FALSE),":",$X166)</f>
        <v>#N/A</v>
      </c>
      <c r="T166" s="72" t="e">
        <f t="shared" si="4"/>
        <v>#N/A</v>
      </c>
      <c r="U166" s="73"/>
      <c r="V166" s="74" t="e">
        <f t="shared" si="5"/>
        <v>#N/A</v>
      </c>
      <c r="W166" s="75"/>
      <c r="X166" s="68"/>
      <c r="Y166" s="68"/>
      <c r="Z166" s="76"/>
      <c r="AA166" s="77" t="e">
        <f>INDEX('MFR_List ref'!$A:$A,MATCH($AB166,'MFR_List ref'!$B:$B,0))</f>
        <v>#N/A</v>
      </c>
      <c r="AB166" s="62"/>
      <c r="AC166" s="78"/>
      <c r="AD166" s="79"/>
      <c r="AE166" s="80"/>
      <c r="AF166" s="60"/>
      <c r="AG166" s="73"/>
      <c r="AH166" s="73"/>
      <c r="AI166" s="73"/>
      <c r="AJ166" s="60"/>
      <c r="AK166" s="73"/>
      <c r="AL166" s="73"/>
      <c r="AM166" s="81"/>
      <c r="AN166" s="73"/>
      <c r="AO166" s="78"/>
      <c r="AP166" s="78"/>
      <c r="AQ166" s="78"/>
      <c r="AR166" s="78"/>
      <c r="AS166" s="73"/>
      <c r="AT166" s="73"/>
      <c r="AU166" s="73"/>
      <c r="AV166" s="78"/>
      <c r="AW166" s="73"/>
      <c r="AX166" s="73"/>
      <c r="AY166" s="82"/>
      <c r="AZ166" s="82"/>
      <c r="BA166" s="73"/>
      <c r="BB166" s="73"/>
      <c r="BC166" s="82"/>
      <c r="BD166" s="73"/>
      <c r="BE166" s="73"/>
      <c r="BF166" s="73"/>
      <c r="BG166" s="73"/>
      <c r="BH166" s="82"/>
      <c r="BI166" s="82"/>
      <c r="BJ166" s="82"/>
      <c r="BK166" s="82"/>
      <c r="BL166" s="82"/>
      <c r="BM166" s="82"/>
      <c r="BN166" s="82"/>
      <c r="BO166" s="73"/>
      <c r="BP166" s="68"/>
      <c r="BQ166" s="73"/>
      <c r="BR166" s="48"/>
    </row>
    <row r="167" spans="1:70" s="47" customFormat="1" ht="34.799999999999997" customHeight="1" x14ac:dyDescent="0.3">
      <c r="A167" s="60"/>
      <c r="B167" s="61" t="e">
        <f>VLOOKUP(E167,'Active-Bldg List ref'!$A:$E,4,FALSE)</f>
        <v>#N/A</v>
      </c>
      <c r="C167" s="61" t="e">
        <f>VLOOKUP(E167,'Active-Bldg List ref'!$A:$E,5,FALSE)</f>
        <v>#N/A</v>
      </c>
      <c r="D167" s="61" t="e">
        <f>VLOOKUP(E167,'Active-Bldg List ref'!$A:$B,2,FALSE)</f>
        <v>#N/A</v>
      </c>
      <c r="E167" s="61" t="e">
        <f>INDEX('Active-Bldg List ref'!$A:$A,MATCH(F167,'Active-Bldg List ref'!$C:$C,0))</f>
        <v>#N/A</v>
      </c>
      <c r="F167" s="62"/>
      <c r="G167" s="63"/>
      <c r="H167" s="64"/>
      <c r="I167" s="61" t="e">
        <f>INDEX('Keyword &amp; Type ref'!B:B,MATCH(K167,'Keyword &amp; Type ref'!D:D,0))</f>
        <v>#N/A</v>
      </c>
      <c r="J167" s="66" t="e">
        <f>INDEX('Keyword &amp; Type ref'!F:F,MATCH(L167,'Keyword &amp; Type ref'!H:H,0))</f>
        <v>#N/A</v>
      </c>
      <c r="K167" s="65"/>
      <c r="L167" s="65"/>
      <c r="M167" s="62"/>
      <c r="N167" s="67"/>
      <c r="O167" s="68"/>
      <c r="P167" s="68"/>
      <c r="Q167" s="69" t="e">
        <f>INDEX('Keyword &amp; Type ref'!$F:$V,MATCH(J167,'Keyword &amp; Type ref'!$F:$F,0),MATCH(B167,'Keyword &amp; Type ref'!$1:$1,0))</f>
        <v>#N/A</v>
      </c>
      <c r="R167" s="70" t="e">
        <f>VLOOKUP(J167,'Keyword &amp; Type ref'!$F:$L,7,FALSE)</f>
        <v>#N/A</v>
      </c>
      <c r="S167" s="71" t="e">
        <f>CONCATENATE(E167,":",VLOOKUP(J167,'Keyword &amp; Type ref'!F:H, 3,FALSE),":",$X167)</f>
        <v>#N/A</v>
      </c>
      <c r="T167" s="72" t="e">
        <f t="shared" si="4"/>
        <v>#N/A</v>
      </c>
      <c r="U167" s="73"/>
      <c r="V167" s="74" t="e">
        <f t="shared" si="5"/>
        <v>#N/A</v>
      </c>
      <c r="W167" s="75"/>
      <c r="X167" s="68"/>
      <c r="Y167" s="68"/>
      <c r="Z167" s="76"/>
      <c r="AA167" s="77" t="e">
        <f>INDEX('MFR_List ref'!$A:$A,MATCH($AB167,'MFR_List ref'!$B:$B,0))</f>
        <v>#N/A</v>
      </c>
      <c r="AB167" s="62"/>
      <c r="AC167" s="78"/>
      <c r="AD167" s="79"/>
      <c r="AE167" s="80"/>
      <c r="AF167" s="60"/>
      <c r="AG167" s="73"/>
      <c r="AH167" s="73"/>
      <c r="AI167" s="73"/>
      <c r="AJ167" s="60"/>
      <c r="AK167" s="73"/>
      <c r="AL167" s="73"/>
      <c r="AM167" s="81"/>
      <c r="AN167" s="73"/>
      <c r="AO167" s="78"/>
      <c r="AP167" s="78"/>
      <c r="AQ167" s="78"/>
      <c r="AR167" s="78"/>
      <c r="AS167" s="73"/>
      <c r="AT167" s="73"/>
      <c r="AU167" s="73"/>
      <c r="AV167" s="78"/>
      <c r="AW167" s="73"/>
      <c r="AX167" s="73"/>
      <c r="AY167" s="82"/>
      <c r="AZ167" s="82"/>
      <c r="BA167" s="73"/>
      <c r="BB167" s="73"/>
      <c r="BC167" s="82"/>
      <c r="BD167" s="73"/>
      <c r="BE167" s="73"/>
      <c r="BF167" s="73"/>
      <c r="BG167" s="73"/>
      <c r="BH167" s="82"/>
      <c r="BI167" s="82"/>
      <c r="BJ167" s="82"/>
      <c r="BK167" s="82"/>
      <c r="BL167" s="82"/>
      <c r="BM167" s="82"/>
      <c r="BN167" s="82"/>
      <c r="BO167" s="73"/>
      <c r="BP167" s="68"/>
      <c r="BQ167" s="73"/>
      <c r="BR167" s="48"/>
    </row>
    <row r="168" spans="1:70" s="47" customFormat="1" ht="34.799999999999997" customHeight="1" x14ac:dyDescent="0.3">
      <c r="A168" s="60"/>
      <c r="B168" s="61" t="e">
        <f>VLOOKUP(E168,'Active-Bldg List ref'!$A:$E,4,FALSE)</f>
        <v>#N/A</v>
      </c>
      <c r="C168" s="61" t="e">
        <f>VLOOKUP(E168,'Active-Bldg List ref'!$A:$E,5,FALSE)</f>
        <v>#N/A</v>
      </c>
      <c r="D168" s="61" t="e">
        <f>VLOOKUP(E168,'Active-Bldg List ref'!$A:$B,2,FALSE)</f>
        <v>#N/A</v>
      </c>
      <c r="E168" s="61" t="e">
        <f>INDEX('Active-Bldg List ref'!$A:$A,MATCH(F168,'Active-Bldg List ref'!$C:$C,0))</f>
        <v>#N/A</v>
      </c>
      <c r="F168" s="62"/>
      <c r="G168" s="63"/>
      <c r="H168" s="64"/>
      <c r="I168" s="61" t="e">
        <f>INDEX('Keyword &amp; Type ref'!B:B,MATCH(K168,'Keyword &amp; Type ref'!D:D,0))</f>
        <v>#N/A</v>
      </c>
      <c r="J168" s="66" t="e">
        <f>INDEX('Keyword &amp; Type ref'!F:F,MATCH(L168,'Keyword &amp; Type ref'!H:H,0))</f>
        <v>#N/A</v>
      </c>
      <c r="K168" s="65"/>
      <c r="L168" s="65"/>
      <c r="M168" s="62"/>
      <c r="N168" s="67"/>
      <c r="O168" s="68"/>
      <c r="P168" s="68"/>
      <c r="Q168" s="69" t="e">
        <f>INDEX('Keyword &amp; Type ref'!$F:$V,MATCH(J168,'Keyword &amp; Type ref'!$F:$F,0),MATCH(B168,'Keyword &amp; Type ref'!$1:$1,0))</f>
        <v>#N/A</v>
      </c>
      <c r="R168" s="70" t="e">
        <f>VLOOKUP(J168,'Keyword &amp; Type ref'!$F:$L,7,FALSE)</f>
        <v>#N/A</v>
      </c>
      <c r="S168" s="71" t="e">
        <f>CONCATENATE(E168,":",VLOOKUP(J168,'Keyword &amp; Type ref'!F:H, 3,FALSE),":",$X168)</f>
        <v>#N/A</v>
      </c>
      <c r="T168" s="72" t="e">
        <f t="shared" si="4"/>
        <v>#N/A</v>
      </c>
      <c r="U168" s="73"/>
      <c r="V168" s="74" t="e">
        <f t="shared" si="5"/>
        <v>#N/A</v>
      </c>
      <c r="W168" s="75"/>
      <c r="X168" s="68"/>
      <c r="Y168" s="68"/>
      <c r="Z168" s="76"/>
      <c r="AA168" s="77" t="e">
        <f>INDEX('MFR_List ref'!$A:$A,MATCH($AB168,'MFR_List ref'!$B:$B,0))</f>
        <v>#N/A</v>
      </c>
      <c r="AB168" s="62"/>
      <c r="AC168" s="78"/>
      <c r="AD168" s="79"/>
      <c r="AE168" s="80"/>
      <c r="AF168" s="60"/>
      <c r="AG168" s="73"/>
      <c r="AH168" s="73"/>
      <c r="AI168" s="73"/>
      <c r="AJ168" s="60"/>
      <c r="AK168" s="73"/>
      <c r="AL168" s="73"/>
      <c r="AM168" s="81"/>
      <c r="AN168" s="73"/>
      <c r="AO168" s="78"/>
      <c r="AP168" s="78"/>
      <c r="AQ168" s="78"/>
      <c r="AR168" s="78"/>
      <c r="AS168" s="73"/>
      <c r="AT168" s="73"/>
      <c r="AU168" s="73"/>
      <c r="AV168" s="78"/>
      <c r="AW168" s="73"/>
      <c r="AX168" s="73"/>
      <c r="AY168" s="82"/>
      <c r="AZ168" s="82"/>
      <c r="BA168" s="73"/>
      <c r="BB168" s="73"/>
      <c r="BC168" s="82"/>
      <c r="BD168" s="73"/>
      <c r="BE168" s="73"/>
      <c r="BF168" s="73"/>
      <c r="BG168" s="73"/>
      <c r="BH168" s="82"/>
      <c r="BI168" s="82"/>
      <c r="BJ168" s="82"/>
      <c r="BK168" s="82"/>
      <c r="BL168" s="82"/>
      <c r="BM168" s="82"/>
      <c r="BN168" s="82"/>
      <c r="BO168" s="73"/>
      <c r="BP168" s="68"/>
      <c r="BQ168" s="73"/>
      <c r="BR168" s="48"/>
    </row>
    <row r="169" spans="1:70" s="47" customFormat="1" ht="34.799999999999997" customHeight="1" x14ac:dyDescent="0.3">
      <c r="A169" s="60"/>
      <c r="B169" s="61" t="e">
        <f>VLOOKUP(E169,'Active-Bldg List ref'!$A:$E,4,FALSE)</f>
        <v>#N/A</v>
      </c>
      <c r="C169" s="61" t="e">
        <f>VLOOKUP(E169,'Active-Bldg List ref'!$A:$E,5,FALSE)</f>
        <v>#N/A</v>
      </c>
      <c r="D169" s="61" t="e">
        <f>VLOOKUP(E169,'Active-Bldg List ref'!$A:$B,2,FALSE)</f>
        <v>#N/A</v>
      </c>
      <c r="E169" s="61" t="e">
        <f>INDEX('Active-Bldg List ref'!$A:$A,MATCH(F169,'Active-Bldg List ref'!$C:$C,0))</f>
        <v>#N/A</v>
      </c>
      <c r="F169" s="62"/>
      <c r="G169" s="63"/>
      <c r="H169" s="64"/>
      <c r="I169" s="61" t="e">
        <f>INDEX('Keyword &amp; Type ref'!B:B,MATCH(K169,'Keyword &amp; Type ref'!D:D,0))</f>
        <v>#N/A</v>
      </c>
      <c r="J169" s="66" t="e">
        <f>INDEX('Keyword &amp; Type ref'!F:F,MATCH(L169,'Keyword &amp; Type ref'!H:H,0))</f>
        <v>#N/A</v>
      </c>
      <c r="K169" s="65"/>
      <c r="L169" s="65"/>
      <c r="M169" s="62"/>
      <c r="N169" s="67"/>
      <c r="O169" s="68"/>
      <c r="P169" s="68"/>
      <c r="Q169" s="69" t="e">
        <f>INDEX('Keyword &amp; Type ref'!$F:$V,MATCH(J169,'Keyword &amp; Type ref'!$F:$F,0),MATCH(B169,'Keyword &amp; Type ref'!$1:$1,0))</f>
        <v>#N/A</v>
      </c>
      <c r="R169" s="70" t="e">
        <f>VLOOKUP(J169,'Keyword &amp; Type ref'!$F:$L,7,FALSE)</f>
        <v>#N/A</v>
      </c>
      <c r="S169" s="71" t="e">
        <f>CONCATENATE(E169,":",VLOOKUP(J169,'Keyword &amp; Type ref'!F:H, 3,FALSE),":",$X169)</f>
        <v>#N/A</v>
      </c>
      <c r="T169" s="72" t="e">
        <f t="shared" si="4"/>
        <v>#N/A</v>
      </c>
      <c r="U169" s="73"/>
      <c r="V169" s="74" t="e">
        <f t="shared" si="5"/>
        <v>#N/A</v>
      </c>
      <c r="W169" s="75"/>
      <c r="X169" s="68"/>
      <c r="Y169" s="68"/>
      <c r="Z169" s="76"/>
      <c r="AA169" s="77" t="e">
        <f>INDEX('MFR_List ref'!$A:$A,MATCH($AB169,'MFR_List ref'!$B:$B,0))</f>
        <v>#N/A</v>
      </c>
      <c r="AB169" s="62"/>
      <c r="AC169" s="78"/>
      <c r="AD169" s="79"/>
      <c r="AE169" s="80"/>
      <c r="AF169" s="60"/>
      <c r="AG169" s="73"/>
      <c r="AH169" s="73"/>
      <c r="AI169" s="73"/>
      <c r="AJ169" s="60"/>
      <c r="AK169" s="73"/>
      <c r="AL169" s="73"/>
      <c r="AM169" s="81"/>
      <c r="AN169" s="73"/>
      <c r="AO169" s="78"/>
      <c r="AP169" s="78"/>
      <c r="AQ169" s="78"/>
      <c r="AR169" s="78"/>
      <c r="AS169" s="73"/>
      <c r="AT169" s="73"/>
      <c r="AU169" s="73"/>
      <c r="AV169" s="78"/>
      <c r="AW169" s="73"/>
      <c r="AX169" s="73"/>
      <c r="AY169" s="82"/>
      <c r="AZ169" s="82"/>
      <c r="BA169" s="73"/>
      <c r="BB169" s="73"/>
      <c r="BC169" s="82"/>
      <c r="BD169" s="73"/>
      <c r="BE169" s="73"/>
      <c r="BF169" s="73"/>
      <c r="BG169" s="73"/>
      <c r="BH169" s="82"/>
      <c r="BI169" s="82"/>
      <c r="BJ169" s="82"/>
      <c r="BK169" s="82"/>
      <c r="BL169" s="82"/>
      <c r="BM169" s="82"/>
      <c r="BN169" s="82"/>
      <c r="BO169" s="73"/>
      <c r="BP169" s="68"/>
      <c r="BQ169" s="73"/>
      <c r="BR169" s="48"/>
    </row>
    <row r="170" spans="1:70" s="47" customFormat="1" ht="34.799999999999997" customHeight="1" x14ac:dyDescent="0.3">
      <c r="A170" s="60"/>
      <c r="B170" s="61" t="e">
        <f>VLOOKUP(E170,'Active-Bldg List ref'!$A:$E,4,FALSE)</f>
        <v>#N/A</v>
      </c>
      <c r="C170" s="61" t="e">
        <f>VLOOKUP(E170,'Active-Bldg List ref'!$A:$E,5,FALSE)</f>
        <v>#N/A</v>
      </c>
      <c r="D170" s="61" t="e">
        <f>VLOOKUP(E170,'Active-Bldg List ref'!$A:$B,2,FALSE)</f>
        <v>#N/A</v>
      </c>
      <c r="E170" s="61" t="e">
        <f>INDEX('Active-Bldg List ref'!$A:$A,MATCH(F170,'Active-Bldg List ref'!$C:$C,0))</f>
        <v>#N/A</v>
      </c>
      <c r="F170" s="62"/>
      <c r="G170" s="63"/>
      <c r="H170" s="64"/>
      <c r="I170" s="61" t="e">
        <f>INDEX('Keyword &amp; Type ref'!B:B,MATCH(K170,'Keyword &amp; Type ref'!D:D,0))</f>
        <v>#N/A</v>
      </c>
      <c r="J170" s="66" t="e">
        <f>INDEX('Keyword &amp; Type ref'!F:F,MATCH(L170,'Keyword &amp; Type ref'!H:H,0))</f>
        <v>#N/A</v>
      </c>
      <c r="K170" s="65"/>
      <c r="L170" s="65"/>
      <c r="M170" s="62"/>
      <c r="N170" s="67"/>
      <c r="O170" s="68"/>
      <c r="P170" s="68"/>
      <c r="Q170" s="69" t="e">
        <f>INDEX('Keyword &amp; Type ref'!$F:$V,MATCH(J170,'Keyword &amp; Type ref'!$F:$F,0),MATCH(B170,'Keyword &amp; Type ref'!$1:$1,0))</f>
        <v>#N/A</v>
      </c>
      <c r="R170" s="70" t="e">
        <f>VLOOKUP(J170,'Keyword &amp; Type ref'!$F:$L,7,FALSE)</f>
        <v>#N/A</v>
      </c>
      <c r="S170" s="71" t="e">
        <f>CONCATENATE(E170,":",VLOOKUP(J170,'Keyword &amp; Type ref'!F:H, 3,FALSE),":",$X170)</f>
        <v>#N/A</v>
      </c>
      <c r="T170" s="72" t="e">
        <f t="shared" si="4"/>
        <v>#N/A</v>
      </c>
      <c r="U170" s="73"/>
      <c r="V170" s="74" t="e">
        <f t="shared" si="5"/>
        <v>#N/A</v>
      </c>
      <c r="W170" s="75"/>
      <c r="X170" s="68"/>
      <c r="Y170" s="68"/>
      <c r="Z170" s="76"/>
      <c r="AA170" s="77" t="e">
        <f>INDEX('MFR_List ref'!$A:$A,MATCH($AB170,'MFR_List ref'!$B:$B,0))</f>
        <v>#N/A</v>
      </c>
      <c r="AB170" s="62"/>
      <c r="AC170" s="78"/>
      <c r="AD170" s="79"/>
      <c r="AE170" s="80"/>
      <c r="AF170" s="60"/>
      <c r="AG170" s="73"/>
      <c r="AH170" s="73"/>
      <c r="AI170" s="73"/>
      <c r="AJ170" s="60"/>
      <c r="AK170" s="73"/>
      <c r="AL170" s="73"/>
      <c r="AM170" s="81"/>
      <c r="AN170" s="73"/>
      <c r="AO170" s="78"/>
      <c r="AP170" s="78"/>
      <c r="AQ170" s="78"/>
      <c r="AR170" s="78"/>
      <c r="AS170" s="73"/>
      <c r="AT170" s="73"/>
      <c r="AU170" s="73"/>
      <c r="AV170" s="78"/>
      <c r="AW170" s="73"/>
      <c r="AX170" s="73"/>
      <c r="AY170" s="82"/>
      <c r="AZ170" s="82"/>
      <c r="BA170" s="73"/>
      <c r="BB170" s="73"/>
      <c r="BC170" s="82"/>
      <c r="BD170" s="73"/>
      <c r="BE170" s="73"/>
      <c r="BF170" s="73"/>
      <c r="BG170" s="73"/>
      <c r="BH170" s="82"/>
      <c r="BI170" s="82"/>
      <c r="BJ170" s="82"/>
      <c r="BK170" s="82"/>
      <c r="BL170" s="82"/>
      <c r="BM170" s="82"/>
      <c r="BN170" s="82"/>
      <c r="BO170" s="73"/>
      <c r="BP170" s="68"/>
      <c r="BQ170" s="73"/>
      <c r="BR170" s="48"/>
    </row>
    <row r="171" spans="1:70" s="47" customFormat="1" ht="34.799999999999997" customHeight="1" x14ac:dyDescent="0.3">
      <c r="A171" s="60"/>
      <c r="B171" s="61" t="e">
        <f>VLOOKUP(E171,'Active-Bldg List ref'!$A:$E,4,FALSE)</f>
        <v>#N/A</v>
      </c>
      <c r="C171" s="61" t="e">
        <f>VLOOKUP(E171,'Active-Bldg List ref'!$A:$E,5,FALSE)</f>
        <v>#N/A</v>
      </c>
      <c r="D171" s="61" t="e">
        <f>VLOOKUP(E171,'Active-Bldg List ref'!$A:$B,2,FALSE)</f>
        <v>#N/A</v>
      </c>
      <c r="E171" s="61" t="e">
        <f>INDEX('Active-Bldg List ref'!$A:$A,MATCH(F171,'Active-Bldg List ref'!$C:$C,0))</f>
        <v>#N/A</v>
      </c>
      <c r="F171" s="62"/>
      <c r="G171" s="63"/>
      <c r="H171" s="64"/>
      <c r="I171" s="61" t="e">
        <f>INDEX('Keyword &amp; Type ref'!B:B,MATCH(K171,'Keyword &amp; Type ref'!D:D,0))</f>
        <v>#N/A</v>
      </c>
      <c r="J171" s="66" t="e">
        <f>INDEX('Keyword &amp; Type ref'!F:F,MATCH(L171,'Keyword &amp; Type ref'!H:H,0))</f>
        <v>#N/A</v>
      </c>
      <c r="K171" s="65"/>
      <c r="L171" s="65"/>
      <c r="M171" s="62"/>
      <c r="N171" s="67"/>
      <c r="O171" s="68"/>
      <c r="P171" s="68"/>
      <c r="Q171" s="69" t="e">
        <f>INDEX('Keyword &amp; Type ref'!$F:$V,MATCH(J171,'Keyword &amp; Type ref'!$F:$F,0),MATCH(B171,'Keyword &amp; Type ref'!$1:$1,0))</f>
        <v>#N/A</v>
      </c>
      <c r="R171" s="70" t="e">
        <f>VLOOKUP(J171,'Keyword &amp; Type ref'!$F:$L,7,FALSE)</f>
        <v>#N/A</v>
      </c>
      <c r="S171" s="71" t="e">
        <f>CONCATENATE(E171,":",VLOOKUP(J171,'Keyword &amp; Type ref'!F:H, 3,FALSE),":",$X171)</f>
        <v>#N/A</v>
      </c>
      <c r="T171" s="72" t="e">
        <f t="shared" si="4"/>
        <v>#N/A</v>
      </c>
      <c r="U171" s="73"/>
      <c r="V171" s="74" t="e">
        <f t="shared" si="5"/>
        <v>#N/A</v>
      </c>
      <c r="W171" s="75"/>
      <c r="X171" s="68"/>
      <c r="Y171" s="68"/>
      <c r="Z171" s="76"/>
      <c r="AA171" s="77" t="e">
        <f>INDEX('MFR_List ref'!$A:$A,MATCH($AB171,'MFR_List ref'!$B:$B,0))</f>
        <v>#N/A</v>
      </c>
      <c r="AB171" s="62"/>
      <c r="AC171" s="78"/>
      <c r="AD171" s="79"/>
      <c r="AE171" s="80"/>
      <c r="AF171" s="60"/>
      <c r="AG171" s="73"/>
      <c r="AH171" s="73"/>
      <c r="AI171" s="73"/>
      <c r="AJ171" s="60"/>
      <c r="AK171" s="73"/>
      <c r="AL171" s="73"/>
      <c r="AM171" s="81"/>
      <c r="AN171" s="73"/>
      <c r="AO171" s="78"/>
      <c r="AP171" s="78"/>
      <c r="AQ171" s="78"/>
      <c r="AR171" s="78"/>
      <c r="AS171" s="73"/>
      <c r="AT171" s="73"/>
      <c r="AU171" s="73"/>
      <c r="AV171" s="78"/>
      <c r="AW171" s="73"/>
      <c r="AX171" s="73"/>
      <c r="AY171" s="82"/>
      <c r="AZ171" s="82"/>
      <c r="BA171" s="73"/>
      <c r="BB171" s="73"/>
      <c r="BC171" s="82"/>
      <c r="BD171" s="73"/>
      <c r="BE171" s="73"/>
      <c r="BF171" s="73"/>
      <c r="BG171" s="73"/>
      <c r="BH171" s="82"/>
      <c r="BI171" s="82"/>
      <c r="BJ171" s="82"/>
      <c r="BK171" s="82"/>
      <c r="BL171" s="82"/>
      <c r="BM171" s="82"/>
      <c r="BN171" s="82"/>
      <c r="BO171" s="73"/>
      <c r="BP171" s="68"/>
      <c r="BQ171" s="73"/>
      <c r="BR171" s="48"/>
    </row>
    <row r="172" spans="1:70" s="47" customFormat="1" ht="34.799999999999997" customHeight="1" x14ac:dyDescent="0.3">
      <c r="A172" s="60"/>
      <c r="B172" s="61" t="e">
        <f>VLOOKUP(E172,'Active-Bldg List ref'!$A:$E,4,FALSE)</f>
        <v>#N/A</v>
      </c>
      <c r="C172" s="61" t="e">
        <f>VLOOKUP(E172,'Active-Bldg List ref'!$A:$E,5,FALSE)</f>
        <v>#N/A</v>
      </c>
      <c r="D172" s="61" t="e">
        <f>VLOOKUP(E172,'Active-Bldg List ref'!$A:$B,2,FALSE)</f>
        <v>#N/A</v>
      </c>
      <c r="E172" s="61" t="e">
        <f>INDEX('Active-Bldg List ref'!$A:$A,MATCH(F172,'Active-Bldg List ref'!$C:$C,0))</f>
        <v>#N/A</v>
      </c>
      <c r="F172" s="62"/>
      <c r="G172" s="63"/>
      <c r="H172" s="64"/>
      <c r="I172" s="61" t="e">
        <f>INDEX('Keyword &amp; Type ref'!B:B,MATCH(K172,'Keyword &amp; Type ref'!D:D,0))</f>
        <v>#N/A</v>
      </c>
      <c r="J172" s="66" t="e">
        <f>INDEX('Keyword &amp; Type ref'!F:F,MATCH(L172,'Keyword &amp; Type ref'!H:H,0))</f>
        <v>#N/A</v>
      </c>
      <c r="K172" s="65"/>
      <c r="L172" s="65"/>
      <c r="M172" s="62"/>
      <c r="N172" s="67"/>
      <c r="O172" s="68"/>
      <c r="P172" s="68"/>
      <c r="Q172" s="69" t="e">
        <f>INDEX('Keyword &amp; Type ref'!$F:$V,MATCH(J172,'Keyword &amp; Type ref'!$F:$F,0),MATCH(B172,'Keyword &amp; Type ref'!$1:$1,0))</f>
        <v>#N/A</v>
      </c>
      <c r="R172" s="70" t="e">
        <f>VLOOKUP(J172,'Keyword &amp; Type ref'!$F:$L,7,FALSE)</f>
        <v>#N/A</v>
      </c>
      <c r="S172" s="71" t="e">
        <f>CONCATENATE(E172,":",VLOOKUP(J172,'Keyword &amp; Type ref'!F:H, 3,FALSE),":",$X172)</f>
        <v>#N/A</v>
      </c>
      <c r="T172" s="72" t="e">
        <f t="shared" si="4"/>
        <v>#N/A</v>
      </c>
      <c r="U172" s="73"/>
      <c r="V172" s="74" t="e">
        <f t="shared" si="5"/>
        <v>#N/A</v>
      </c>
      <c r="W172" s="75"/>
      <c r="X172" s="68"/>
      <c r="Y172" s="68"/>
      <c r="Z172" s="76"/>
      <c r="AA172" s="77" t="e">
        <f>INDEX('MFR_List ref'!$A:$A,MATCH($AB172,'MFR_List ref'!$B:$B,0))</f>
        <v>#N/A</v>
      </c>
      <c r="AB172" s="62"/>
      <c r="AC172" s="78"/>
      <c r="AD172" s="79"/>
      <c r="AE172" s="80"/>
      <c r="AF172" s="60"/>
      <c r="AG172" s="73"/>
      <c r="AH172" s="73"/>
      <c r="AI172" s="73"/>
      <c r="AJ172" s="60"/>
      <c r="AK172" s="73"/>
      <c r="AL172" s="73"/>
      <c r="AM172" s="81"/>
      <c r="AN172" s="73"/>
      <c r="AO172" s="78"/>
      <c r="AP172" s="78"/>
      <c r="AQ172" s="78"/>
      <c r="AR172" s="78"/>
      <c r="AS172" s="73"/>
      <c r="AT172" s="73"/>
      <c r="AU172" s="73"/>
      <c r="AV172" s="78"/>
      <c r="AW172" s="73"/>
      <c r="AX172" s="73"/>
      <c r="AY172" s="82"/>
      <c r="AZ172" s="82"/>
      <c r="BA172" s="73"/>
      <c r="BB172" s="73"/>
      <c r="BC172" s="82"/>
      <c r="BD172" s="73"/>
      <c r="BE172" s="73"/>
      <c r="BF172" s="73"/>
      <c r="BG172" s="73"/>
      <c r="BH172" s="82"/>
      <c r="BI172" s="82"/>
      <c r="BJ172" s="82"/>
      <c r="BK172" s="82"/>
      <c r="BL172" s="82"/>
      <c r="BM172" s="82"/>
      <c r="BN172" s="82"/>
      <c r="BO172" s="73"/>
      <c r="BP172" s="68"/>
      <c r="BQ172" s="73"/>
      <c r="BR172" s="48"/>
    </row>
    <row r="173" spans="1:70" s="47" customFormat="1" ht="34.799999999999997" customHeight="1" x14ac:dyDescent="0.3">
      <c r="A173" s="60"/>
      <c r="B173" s="61" t="e">
        <f>VLOOKUP(E173,'Active-Bldg List ref'!$A:$E,4,FALSE)</f>
        <v>#N/A</v>
      </c>
      <c r="C173" s="61" t="e">
        <f>VLOOKUP(E173,'Active-Bldg List ref'!$A:$E,5,FALSE)</f>
        <v>#N/A</v>
      </c>
      <c r="D173" s="61" t="e">
        <f>VLOOKUP(E173,'Active-Bldg List ref'!$A:$B,2,FALSE)</f>
        <v>#N/A</v>
      </c>
      <c r="E173" s="61" t="e">
        <f>INDEX('Active-Bldg List ref'!$A:$A,MATCH(F173,'Active-Bldg List ref'!$C:$C,0))</f>
        <v>#N/A</v>
      </c>
      <c r="F173" s="62"/>
      <c r="G173" s="63"/>
      <c r="H173" s="64"/>
      <c r="I173" s="61" t="e">
        <f>INDEX('Keyword &amp; Type ref'!B:B,MATCH(K173,'Keyword &amp; Type ref'!D:D,0))</f>
        <v>#N/A</v>
      </c>
      <c r="J173" s="66" t="e">
        <f>INDEX('Keyword &amp; Type ref'!F:F,MATCH(L173,'Keyword &amp; Type ref'!H:H,0))</f>
        <v>#N/A</v>
      </c>
      <c r="K173" s="65"/>
      <c r="L173" s="65"/>
      <c r="M173" s="62"/>
      <c r="N173" s="67"/>
      <c r="O173" s="68"/>
      <c r="P173" s="68"/>
      <c r="Q173" s="69" t="e">
        <f>INDEX('Keyword &amp; Type ref'!$F:$V,MATCH(J173,'Keyword &amp; Type ref'!$F:$F,0),MATCH(B173,'Keyword &amp; Type ref'!$1:$1,0))</f>
        <v>#N/A</v>
      </c>
      <c r="R173" s="70" t="e">
        <f>VLOOKUP(J173,'Keyword &amp; Type ref'!$F:$L,7,FALSE)</f>
        <v>#N/A</v>
      </c>
      <c r="S173" s="71" t="e">
        <f>CONCATENATE(E173,":",VLOOKUP(J173,'Keyword &amp; Type ref'!F:H, 3,FALSE),":",$X173)</f>
        <v>#N/A</v>
      </c>
      <c r="T173" s="72" t="e">
        <f t="shared" si="4"/>
        <v>#N/A</v>
      </c>
      <c r="U173" s="73"/>
      <c r="V173" s="74" t="e">
        <f t="shared" si="5"/>
        <v>#N/A</v>
      </c>
      <c r="W173" s="75"/>
      <c r="X173" s="68"/>
      <c r="Y173" s="68"/>
      <c r="Z173" s="76"/>
      <c r="AA173" s="77" t="e">
        <f>INDEX('MFR_List ref'!$A:$A,MATCH($AB173,'MFR_List ref'!$B:$B,0))</f>
        <v>#N/A</v>
      </c>
      <c r="AB173" s="62"/>
      <c r="AC173" s="78"/>
      <c r="AD173" s="79"/>
      <c r="AE173" s="80"/>
      <c r="AF173" s="60"/>
      <c r="AG173" s="73"/>
      <c r="AH173" s="73"/>
      <c r="AI173" s="73"/>
      <c r="AJ173" s="60"/>
      <c r="AK173" s="73"/>
      <c r="AL173" s="73"/>
      <c r="AM173" s="81"/>
      <c r="AN173" s="73"/>
      <c r="AO173" s="78"/>
      <c r="AP173" s="78"/>
      <c r="AQ173" s="78"/>
      <c r="AR173" s="78"/>
      <c r="AS173" s="73"/>
      <c r="AT173" s="73"/>
      <c r="AU173" s="73"/>
      <c r="AV173" s="78"/>
      <c r="AW173" s="73"/>
      <c r="AX173" s="73"/>
      <c r="AY173" s="82"/>
      <c r="AZ173" s="82"/>
      <c r="BA173" s="73"/>
      <c r="BB173" s="73"/>
      <c r="BC173" s="82"/>
      <c r="BD173" s="73"/>
      <c r="BE173" s="73"/>
      <c r="BF173" s="73"/>
      <c r="BG173" s="73"/>
      <c r="BH173" s="82"/>
      <c r="BI173" s="82"/>
      <c r="BJ173" s="82"/>
      <c r="BK173" s="82"/>
      <c r="BL173" s="82"/>
      <c r="BM173" s="82"/>
      <c r="BN173" s="82"/>
      <c r="BO173" s="73"/>
      <c r="BP173" s="68"/>
      <c r="BQ173" s="73"/>
      <c r="BR173" s="48"/>
    </row>
    <row r="174" spans="1:70" s="47" customFormat="1" ht="34.799999999999997" customHeight="1" x14ac:dyDescent="0.3">
      <c r="A174" s="60"/>
      <c r="B174" s="61" t="e">
        <f>VLOOKUP(E174,'Active-Bldg List ref'!$A:$E,4,FALSE)</f>
        <v>#N/A</v>
      </c>
      <c r="C174" s="61" t="e">
        <f>VLOOKUP(E174,'Active-Bldg List ref'!$A:$E,5,FALSE)</f>
        <v>#N/A</v>
      </c>
      <c r="D174" s="61" t="e">
        <f>VLOOKUP(E174,'Active-Bldg List ref'!$A:$B,2,FALSE)</f>
        <v>#N/A</v>
      </c>
      <c r="E174" s="61" t="e">
        <f>INDEX('Active-Bldg List ref'!$A:$A,MATCH(F174,'Active-Bldg List ref'!$C:$C,0))</f>
        <v>#N/A</v>
      </c>
      <c r="F174" s="62"/>
      <c r="G174" s="63"/>
      <c r="H174" s="64"/>
      <c r="I174" s="61" t="e">
        <f>INDEX('Keyword &amp; Type ref'!B:B,MATCH(K174,'Keyword &amp; Type ref'!D:D,0))</f>
        <v>#N/A</v>
      </c>
      <c r="J174" s="66" t="e">
        <f>INDEX('Keyword &amp; Type ref'!F:F,MATCH(L174,'Keyword &amp; Type ref'!H:H,0))</f>
        <v>#N/A</v>
      </c>
      <c r="K174" s="65"/>
      <c r="L174" s="65"/>
      <c r="M174" s="62"/>
      <c r="N174" s="67"/>
      <c r="O174" s="68"/>
      <c r="P174" s="68"/>
      <c r="Q174" s="69" t="e">
        <f>INDEX('Keyword &amp; Type ref'!$F:$V,MATCH(J174,'Keyword &amp; Type ref'!$F:$F,0),MATCH(B174,'Keyword &amp; Type ref'!$1:$1,0))</f>
        <v>#N/A</v>
      </c>
      <c r="R174" s="70" t="e">
        <f>VLOOKUP(J174,'Keyword &amp; Type ref'!$F:$L,7,FALSE)</f>
        <v>#N/A</v>
      </c>
      <c r="S174" s="71" t="e">
        <f>CONCATENATE(E174,":",VLOOKUP(J174,'Keyword &amp; Type ref'!F:H, 3,FALSE),":",$X174)</f>
        <v>#N/A</v>
      </c>
      <c r="T174" s="72" t="e">
        <f t="shared" si="4"/>
        <v>#N/A</v>
      </c>
      <c r="U174" s="73"/>
      <c r="V174" s="74" t="e">
        <f t="shared" si="5"/>
        <v>#N/A</v>
      </c>
      <c r="W174" s="75"/>
      <c r="X174" s="68"/>
      <c r="Y174" s="68"/>
      <c r="Z174" s="76"/>
      <c r="AA174" s="77" t="e">
        <f>INDEX('MFR_List ref'!$A:$A,MATCH($AB174,'MFR_List ref'!$B:$B,0))</f>
        <v>#N/A</v>
      </c>
      <c r="AB174" s="62"/>
      <c r="AC174" s="78"/>
      <c r="AD174" s="79"/>
      <c r="AE174" s="80"/>
      <c r="AF174" s="60"/>
      <c r="AG174" s="73"/>
      <c r="AH174" s="73"/>
      <c r="AI174" s="73"/>
      <c r="AJ174" s="60"/>
      <c r="AK174" s="73"/>
      <c r="AL174" s="73"/>
      <c r="AM174" s="81"/>
      <c r="AN174" s="73"/>
      <c r="AO174" s="78"/>
      <c r="AP174" s="78"/>
      <c r="AQ174" s="78"/>
      <c r="AR174" s="78"/>
      <c r="AS174" s="73"/>
      <c r="AT174" s="73"/>
      <c r="AU174" s="73"/>
      <c r="AV174" s="78"/>
      <c r="AW174" s="73"/>
      <c r="AX174" s="73"/>
      <c r="AY174" s="82"/>
      <c r="AZ174" s="82"/>
      <c r="BA174" s="73"/>
      <c r="BB174" s="73"/>
      <c r="BC174" s="82"/>
      <c r="BD174" s="73"/>
      <c r="BE174" s="73"/>
      <c r="BF174" s="73"/>
      <c r="BG174" s="73"/>
      <c r="BH174" s="82"/>
      <c r="BI174" s="82"/>
      <c r="BJ174" s="82"/>
      <c r="BK174" s="82"/>
      <c r="BL174" s="82"/>
      <c r="BM174" s="82"/>
      <c r="BN174" s="82"/>
      <c r="BO174" s="73"/>
      <c r="BP174" s="68"/>
      <c r="BQ174" s="73"/>
      <c r="BR174" s="48"/>
    </row>
    <row r="175" spans="1:70" s="47" customFormat="1" ht="34.799999999999997" customHeight="1" x14ac:dyDescent="0.3">
      <c r="A175" s="60"/>
      <c r="B175" s="61" t="e">
        <f>VLOOKUP(E175,'Active-Bldg List ref'!$A:$E,4,FALSE)</f>
        <v>#N/A</v>
      </c>
      <c r="C175" s="61" t="e">
        <f>VLOOKUP(E175,'Active-Bldg List ref'!$A:$E,5,FALSE)</f>
        <v>#N/A</v>
      </c>
      <c r="D175" s="61" t="e">
        <f>VLOOKUP(E175,'Active-Bldg List ref'!$A:$B,2,FALSE)</f>
        <v>#N/A</v>
      </c>
      <c r="E175" s="61" t="e">
        <f>INDEX('Active-Bldg List ref'!$A:$A,MATCH(F175,'Active-Bldg List ref'!$C:$C,0))</f>
        <v>#N/A</v>
      </c>
      <c r="F175" s="62"/>
      <c r="G175" s="63"/>
      <c r="H175" s="64"/>
      <c r="I175" s="61" t="e">
        <f>INDEX('Keyword &amp; Type ref'!B:B,MATCH(K175,'Keyword &amp; Type ref'!D:D,0))</f>
        <v>#N/A</v>
      </c>
      <c r="J175" s="66" t="e">
        <f>INDEX('Keyword &amp; Type ref'!F:F,MATCH(L175,'Keyword &amp; Type ref'!H:H,0))</f>
        <v>#N/A</v>
      </c>
      <c r="K175" s="65"/>
      <c r="L175" s="65"/>
      <c r="M175" s="62"/>
      <c r="N175" s="67"/>
      <c r="O175" s="68"/>
      <c r="P175" s="68"/>
      <c r="Q175" s="69" t="e">
        <f>INDEX('Keyword &amp; Type ref'!$F:$V,MATCH(J175,'Keyword &amp; Type ref'!$F:$F,0),MATCH(B175,'Keyword &amp; Type ref'!$1:$1,0))</f>
        <v>#N/A</v>
      </c>
      <c r="R175" s="70" t="e">
        <f>VLOOKUP(J175,'Keyword &amp; Type ref'!$F:$L,7,FALSE)</f>
        <v>#N/A</v>
      </c>
      <c r="S175" s="71" t="e">
        <f>CONCATENATE(E175,":",VLOOKUP(J175,'Keyword &amp; Type ref'!F:H, 3,FALSE),":",$X175)</f>
        <v>#N/A</v>
      </c>
      <c r="T175" s="72" t="e">
        <f t="shared" si="4"/>
        <v>#N/A</v>
      </c>
      <c r="U175" s="73"/>
      <c r="V175" s="74" t="e">
        <f t="shared" si="5"/>
        <v>#N/A</v>
      </c>
      <c r="W175" s="75"/>
      <c r="X175" s="68"/>
      <c r="Y175" s="68"/>
      <c r="Z175" s="76"/>
      <c r="AA175" s="77" t="e">
        <f>INDEX('MFR_List ref'!$A:$A,MATCH($AB175,'MFR_List ref'!$B:$B,0))</f>
        <v>#N/A</v>
      </c>
      <c r="AB175" s="62"/>
      <c r="AC175" s="78"/>
      <c r="AD175" s="79"/>
      <c r="AE175" s="80"/>
      <c r="AF175" s="60"/>
      <c r="AG175" s="73"/>
      <c r="AH175" s="73"/>
      <c r="AI175" s="73"/>
      <c r="AJ175" s="60"/>
      <c r="AK175" s="73"/>
      <c r="AL175" s="73"/>
      <c r="AM175" s="81"/>
      <c r="AN175" s="73"/>
      <c r="AO175" s="78"/>
      <c r="AP175" s="78"/>
      <c r="AQ175" s="78"/>
      <c r="AR175" s="78"/>
      <c r="AS175" s="73"/>
      <c r="AT175" s="73"/>
      <c r="AU175" s="73"/>
      <c r="AV175" s="78"/>
      <c r="AW175" s="73"/>
      <c r="AX175" s="73"/>
      <c r="AY175" s="82"/>
      <c r="AZ175" s="82"/>
      <c r="BA175" s="73"/>
      <c r="BB175" s="73"/>
      <c r="BC175" s="82"/>
      <c r="BD175" s="73"/>
      <c r="BE175" s="73"/>
      <c r="BF175" s="73"/>
      <c r="BG175" s="73"/>
      <c r="BH175" s="82"/>
      <c r="BI175" s="82"/>
      <c r="BJ175" s="82"/>
      <c r="BK175" s="82"/>
      <c r="BL175" s="82"/>
      <c r="BM175" s="82"/>
      <c r="BN175" s="82"/>
      <c r="BO175" s="73"/>
      <c r="BP175" s="68"/>
      <c r="BQ175" s="73"/>
      <c r="BR175" s="48"/>
    </row>
    <row r="176" spans="1:70" s="47" customFormat="1" ht="34.799999999999997" customHeight="1" x14ac:dyDescent="0.3">
      <c r="A176" s="60"/>
      <c r="B176" s="61" t="e">
        <f>VLOOKUP(E176,'Active-Bldg List ref'!$A:$E,4,FALSE)</f>
        <v>#N/A</v>
      </c>
      <c r="C176" s="61" t="e">
        <f>VLOOKUP(E176,'Active-Bldg List ref'!$A:$E,5,FALSE)</f>
        <v>#N/A</v>
      </c>
      <c r="D176" s="61" t="e">
        <f>VLOOKUP(E176,'Active-Bldg List ref'!$A:$B,2,FALSE)</f>
        <v>#N/A</v>
      </c>
      <c r="E176" s="61" t="e">
        <f>INDEX('Active-Bldg List ref'!$A:$A,MATCH(F176,'Active-Bldg List ref'!$C:$C,0))</f>
        <v>#N/A</v>
      </c>
      <c r="F176" s="62"/>
      <c r="G176" s="63"/>
      <c r="H176" s="64"/>
      <c r="I176" s="61" t="e">
        <f>INDEX('Keyword &amp; Type ref'!B:B,MATCH(K176,'Keyword &amp; Type ref'!D:D,0))</f>
        <v>#N/A</v>
      </c>
      <c r="J176" s="66" t="e">
        <f>INDEX('Keyword &amp; Type ref'!F:F,MATCH(L176,'Keyword &amp; Type ref'!H:H,0))</f>
        <v>#N/A</v>
      </c>
      <c r="K176" s="65"/>
      <c r="L176" s="65"/>
      <c r="M176" s="62"/>
      <c r="N176" s="67"/>
      <c r="O176" s="68"/>
      <c r="P176" s="68"/>
      <c r="Q176" s="69" t="e">
        <f>INDEX('Keyword &amp; Type ref'!$F:$V,MATCH(J176,'Keyword &amp; Type ref'!$F:$F,0),MATCH(B176,'Keyword &amp; Type ref'!$1:$1,0))</f>
        <v>#N/A</v>
      </c>
      <c r="R176" s="70" t="e">
        <f>VLOOKUP(J176,'Keyword &amp; Type ref'!$F:$L,7,FALSE)</f>
        <v>#N/A</v>
      </c>
      <c r="S176" s="71" t="e">
        <f>CONCATENATE(E176,":",VLOOKUP(J176,'Keyword &amp; Type ref'!F:H, 3,FALSE),":",$X176)</f>
        <v>#N/A</v>
      </c>
      <c r="T176" s="72" t="e">
        <f t="shared" si="4"/>
        <v>#N/A</v>
      </c>
      <c r="U176" s="73"/>
      <c r="V176" s="74" t="e">
        <f t="shared" si="5"/>
        <v>#N/A</v>
      </c>
      <c r="W176" s="75"/>
      <c r="X176" s="68"/>
      <c r="Y176" s="68"/>
      <c r="Z176" s="76"/>
      <c r="AA176" s="77" t="e">
        <f>INDEX('MFR_List ref'!$A:$A,MATCH($AB176,'MFR_List ref'!$B:$B,0))</f>
        <v>#N/A</v>
      </c>
      <c r="AB176" s="62"/>
      <c r="AC176" s="78"/>
      <c r="AD176" s="79"/>
      <c r="AE176" s="80"/>
      <c r="AF176" s="60"/>
      <c r="AG176" s="73"/>
      <c r="AH176" s="73"/>
      <c r="AI176" s="73"/>
      <c r="AJ176" s="60"/>
      <c r="AK176" s="73"/>
      <c r="AL176" s="73"/>
      <c r="AM176" s="81"/>
      <c r="AN176" s="73"/>
      <c r="AO176" s="78"/>
      <c r="AP176" s="78"/>
      <c r="AQ176" s="78"/>
      <c r="AR176" s="78"/>
      <c r="AS176" s="73"/>
      <c r="AT176" s="73"/>
      <c r="AU176" s="73"/>
      <c r="AV176" s="78"/>
      <c r="AW176" s="73"/>
      <c r="AX176" s="73"/>
      <c r="AY176" s="82"/>
      <c r="AZ176" s="82"/>
      <c r="BA176" s="73"/>
      <c r="BB176" s="73"/>
      <c r="BC176" s="82"/>
      <c r="BD176" s="73"/>
      <c r="BE176" s="73"/>
      <c r="BF176" s="73"/>
      <c r="BG176" s="73"/>
      <c r="BH176" s="82"/>
      <c r="BI176" s="82"/>
      <c r="BJ176" s="82"/>
      <c r="BK176" s="82"/>
      <c r="BL176" s="82"/>
      <c r="BM176" s="82"/>
      <c r="BN176" s="82"/>
      <c r="BO176" s="73"/>
      <c r="BP176" s="68"/>
      <c r="BQ176" s="73"/>
      <c r="BR176" s="48"/>
    </row>
    <row r="177" spans="1:70" s="47" customFormat="1" ht="34.799999999999997" customHeight="1" x14ac:dyDescent="0.3">
      <c r="A177" s="60"/>
      <c r="B177" s="61" t="e">
        <f>VLOOKUP(E177,'Active-Bldg List ref'!$A:$E,4,FALSE)</f>
        <v>#N/A</v>
      </c>
      <c r="C177" s="61" t="e">
        <f>VLOOKUP(E177,'Active-Bldg List ref'!$A:$E,5,FALSE)</f>
        <v>#N/A</v>
      </c>
      <c r="D177" s="61" t="e">
        <f>VLOOKUP(E177,'Active-Bldg List ref'!$A:$B,2,FALSE)</f>
        <v>#N/A</v>
      </c>
      <c r="E177" s="61" t="e">
        <f>INDEX('Active-Bldg List ref'!$A:$A,MATCH(F177,'Active-Bldg List ref'!$C:$C,0))</f>
        <v>#N/A</v>
      </c>
      <c r="F177" s="62"/>
      <c r="G177" s="63"/>
      <c r="H177" s="64"/>
      <c r="I177" s="61" t="e">
        <f>INDEX('Keyword &amp; Type ref'!B:B,MATCH(K177,'Keyword &amp; Type ref'!D:D,0))</f>
        <v>#N/A</v>
      </c>
      <c r="J177" s="66" t="e">
        <f>INDEX('Keyword &amp; Type ref'!F:F,MATCH(L177,'Keyword &amp; Type ref'!H:H,0))</f>
        <v>#N/A</v>
      </c>
      <c r="K177" s="65"/>
      <c r="L177" s="65"/>
      <c r="M177" s="62"/>
      <c r="N177" s="67"/>
      <c r="O177" s="68"/>
      <c r="P177" s="68"/>
      <c r="Q177" s="69" t="e">
        <f>INDEX('Keyword &amp; Type ref'!$F:$V,MATCH(J177,'Keyword &amp; Type ref'!$F:$F,0),MATCH(B177,'Keyword &amp; Type ref'!$1:$1,0))</f>
        <v>#N/A</v>
      </c>
      <c r="R177" s="70" t="e">
        <f>VLOOKUP(J177,'Keyword &amp; Type ref'!$F:$L,7,FALSE)</f>
        <v>#N/A</v>
      </c>
      <c r="S177" s="71" t="e">
        <f>CONCATENATE(E177,":",VLOOKUP(J177,'Keyword &amp; Type ref'!F:H, 3,FALSE),":",$X177)</f>
        <v>#N/A</v>
      </c>
      <c r="T177" s="72" t="e">
        <f t="shared" si="4"/>
        <v>#N/A</v>
      </c>
      <c r="U177" s="73"/>
      <c r="V177" s="74" t="e">
        <f t="shared" si="5"/>
        <v>#N/A</v>
      </c>
      <c r="W177" s="75"/>
      <c r="X177" s="68"/>
      <c r="Y177" s="68"/>
      <c r="Z177" s="76"/>
      <c r="AA177" s="77" t="e">
        <f>INDEX('MFR_List ref'!$A:$A,MATCH($AB177,'MFR_List ref'!$B:$B,0))</f>
        <v>#N/A</v>
      </c>
      <c r="AB177" s="62"/>
      <c r="AC177" s="78"/>
      <c r="AD177" s="79"/>
      <c r="AE177" s="80"/>
      <c r="AF177" s="60"/>
      <c r="AG177" s="73"/>
      <c r="AH177" s="73"/>
      <c r="AI177" s="73"/>
      <c r="AJ177" s="60"/>
      <c r="AK177" s="73"/>
      <c r="AL177" s="73"/>
      <c r="AM177" s="81"/>
      <c r="AN177" s="73"/>
      <c r="AO177" s="78"/>
      <c r="AP177" s="78"/>
      <c r="AQ177" s="78"/>
      <c r="AR177" s="78"/>
      <c r="AS177" s="73"/>
      <c r="AT177" s="73"/>
      <c r="AU177" s="73"/>
      <c r="AV177" s="78"/>
      <c r="AW177" s="73"/>
      <c r="AX177" s="73"/>
      <c r="AY177" s="82"/>
      <c r="AZ177" s="82"/>
      <c r="BA177" s="73"/>
      <c r="BB177" s="73"/>
      <c r="BC177" s="82"/>
      <c r="BD177" s="73"/>
      <c r="BE177" s="73"/>
      <c r="BF177" s="73"/>
      <c r="BG177" s="73"/>
      <c r="BH177" s="82"/>
      <c r="BI177" s="82"/>
      <c r="BJ177" s="82"/>
      <c r="BK177" s="82"/>
      <c r="BL177" s="82"/>
      <c r="BM177" s="82"/>
      <c r="BN177" s="82"/>
      <c r="BO177" s="73"/>
      <c r="BP177" s="68"/>
      <c r="BQ177" s="73"/>
      <c r="BR177" s="48"/>
    </row>
    <row r="178" spans="1:70" s="47" customFormat="1" ht="34.799999999999997" customHeight="1" x14ac:dyDescent="0.3">
      <c r="A178" s="60"/>
      <c r="B178" s="61" t="e">
        <f>VLOOKUP(E178,'Active-Bldg List ref'!$A:$E,4,FALSE)</f>
        <v>#N/A</v>
      </c>
      <c r="C178" s="61" t="e">
        <f>VLOOKUP(E178,'Active-Bldg List ref'!$A:$E,5,FALSE)</f>
        <v>#N/A</v>
      </c>
      <c r="D178" s="61" t="e">
        <f>VLOOKUP(E178,'Active-Bldg List ref'!$A:$B,2,FALSE)</f>
        <v>#N/A</v>
      </c>
      <c r="E178" s="61" t="e">
        <f>INDEX('Active-Bldg List ref'!$A:$A,MATCH(F178,'Active-Bldg List ref'!$C:$C,0))</f>
        <v>#N/A</v>
      </c>
      <c r="F178" s="62"/>
      <c r="G178" s="63"/>
      <c r="H178" s="64"/>
      <c r="I178" s="61" t="e">
        <f>INDEX('Keyword &amp; Type ref'!B:B,MATCH(K178,'Keyword &amp; Type ref'!D:D,0))</f>
        <v>#N/A</v>
      </c>
      <c r="J178" s="66" t="e">
        <f>INDEX('Keyword &amp; Type ref'!F:F,MATCH(L178,'Keyword &amp; Type ref'!H:H,0))</f>
        <v>#N/A</v>
      </c>
      <c r="K178" s="65"/>
      <c r="L178" s="65"/>
      <c r="M178" s="62"/>
      <c r="N178" s="67"/>
      <c r="O178" s="68"/>
      <c r="P178" s="68"/>
      <c r="Q178" s="69" t="e">
        <f>INDEX('Keyword &amp; Type ref'!$F:$V,MATCH(J178,'Keyword &amp; Type ref'!$F:$F,0),MATCH(B178,'Keyword &amp; Type ref'!$1:$1,0))</f>
        <v>#N/A</v>
      </c>
      <c r="R178" s="70" t="e">
        <f>VLOOKUP(J178,'Keyword &amp; Type ref'!$F:$L,7,FALSE)</f>
        <v>#N/A</v>
      </c>
      <c r="S178" s="71" t="e">
        <f>CONCATENATE(E178,":",VLOOKUP(J178,'Keyword &amp; Type ref'!F:H, 3,FALSE),":",$X178)</f>
        <v>#N/A</v>
      </c>
      <c r="T178" s="72" t="e">
        <f t="shared" si="4"/>
        <v>#N/A</v>
      </c>
      <c r="U178" s="73"/>
      <c r="V178" s="74" t="e">
        <f t="shared" si="5"/>
        <v>#N/A</v>
      </c>
      <c r="W178" s="75"/>
      <c r="X178" s="68"/>
      <c r="Y178" s="68"/>
      <c r="Z178" s="76"/>
      <c r="AA178" s="77" t="e">
        <f>INDEX('MFR_List ref'!$A:$A,MATCH($AB178,'MFR_List ref'!$B:$B,0))</f>
        <v>#N/A</v>
      </c>
      <c r="AB178" s="62"/>
      <c r="AC178" s="78"/>
      <c r="AD178" s="79"/>
      <c r="AE178" s="80"/>
      <c r="AF178" s="60"/>
      <c r="AG178" s="73"/>
      <c r="AH178" s="73"/>
      <c r="AI178" s="73"/>
      <c r="AJ178" s="60"/>
      <c r="AK178" s="73"/>
      <c r="AL178" s="73"/>
      <c r="AM178" s="81"/>
      <c r="AN178" s="73"/>
      <c r="AO178" s="78"/>
      <c r="AP178" s="78"/>
      <c r="AQ178" s="78"/>
      <c r="AR178" s="78"/>
      <c r="AS178" s="73"/>
      <c r="AT178" s="73"/>
      <c r="AU178" s="73"/>
      <c r="AV178" s="78"/>
      <c r="AW178" s="73"/>
      <c r="AX178" s="73"/>
      <c r="AY178" s="82"/>
      <c r="AZ178" s="82"/>
      <c r="BA178" s="73"/>
      <c r="BB178" s="73"/>
      <c r="BC178" s="82"/>
      <c r="BD178" s="73"/>
      <c r="BE178" s="73"/>
      <c r="BF178" s="73"/>
      <c r="BG178" s="73"/>
      <c r="BH178" s="82"/>
      <c r="BI178" s="82"/>
      <c r="BJ178" s="82"/>
      <c r="BK178" s="82"/>
      <c r="BL178" s="82"/>
      <c r="BM178" s="82"/>
      <c r="BN178" s="82"/>
      <c r="BO178" s="73"/>
      <c r="BP178" s="68"/>
      <c r="BQ178" s="73"/>
      <c r="BR178" s="48"/>
    </row>
    <row r="179" spans="1:70" s="47" customFormat="1" ht="34.799999999999997" customHeight="1" x14ac:dyDescent="0.3">
      <c r="A179" s="60"/>
      <c r="B179" s="61" t="e">
        <f>VLOOKUP(E179,'Active-Bldg List ref'!$A:$E,4,FALSE)</f>
        <v>#N/A</v>
      </c>
      <c r="C179" s="61" t="e">
        <f>VLOOKUP(E179,'Active-Bldg List ref'!$A:$E,5,FALSE)</f>
        <v>#N/A</v>
      </c>
      <c r="D179" s="61" t="e">
        <f>VLOOKUP(E179,'Active-Bldg List ref'!$A:$B,2,FALSE)</f>
        <v>#N/A</v>
      </c>
      <c r="E179" s="61" t="e">
        <f>INDEX('Active-Bldg List ref'!$A:$A,MATCH(F179,'Active-Bldg List ref'!$C:$C,0))</f>
        <v>#N/A</v>
      </c>
      <c r="F179" s="62"/>
      <c r="G179" s="63"/>
      <c r="H179" s="64"/>
      <c r="I179" s="61" t="e">
        <f>INDEX('Keyword &amp; Type ref'!B:B,MATCH(K179,'Keyword &amp; Type ref'!D:D,0))</f>
        <v>#N/A</v>
      </c>
      <c r="J179" s="66" t="e">
        <f>INDEX('Keyword &amp; Type ref'!F:F,MATCH(L179,'Keyword &amp; Type ref'!H:H,0))</f>
        <v>#N/A</v>
      </c>
      <c r="K179" s="65"/>
      <c r="L179" s="65"/>
      <c r="M179" s="62"/>
      <c r="N179" s="67"/>
      <c r="O179" s="68"/>
      <c r="P179" s="68"/>
      <c r="Q179" s="69" t="e">
        <f>INDEX('Keyword &amp; Type ref'!$F:$V,MATCH(J179,'Keyword &amp; Type ref'!$F:$F,0),MATCH(B179,'Keyword &amp; Type ref'!$1:$1,0))</f>
        <v>#N/A</v>
      </c>
      <c r="R179" s="70" t="e">
        <f>VLOOKUP(J179,'Keyword &amp; Type ref'!$F:$L,7,FALSE)</f>
        <v>#N/A</v>
      </c>
      <c r="S179" s="71" t="e">
        <f>CONCATENATE(E179,":",VLOOKUP(J179,'Keyword &amp; Type ref'!F:H, 3,FALSE),":",$X179)</f>
        <v>#N/A</v>
      </c>
      <c r="T179" s="72" t="e">
        <f t="shared" si="4"/>
        <v>#N/A</v>
      </c>
      <c r="U179" s="73"/>
      <c r="V179" s="74" t="e">
        <f t="shared" si="5"/>
        <v>#N/A</v>
      </c>
      <c r="W179" s="75"/>
      <c r="X179" s="68"/>
      <c r="Y179" s="68"/>
      <c r="Z179" s="76"/>
      <c r="AA179" s="77" t="e">
        <f>INDEX('MFR_List ref'!$A:$A,MATCH($AB179,'MFR_List ref'!$B:$B,0))</f>
        <v>#N/A</v>
      </c>
      <c r="AB179" s="62"/>
      <c r="AC179" s="78"/>
      <c r="AD179" s="79"/>
      <c r="AE179" s="80"/>
      <c r="AF179" s="60"/>
      <c r="AG179" s="73"/>
      <c r="AH179" s="73"/>
      <c r="AI179" s="73"/>
      <c r="AJ179" s="60"/>
      <c r="AK179" s="73"/>
      <c r="AL179" s="73"/>
      <c r="AM179" s="81"/>
      <c r="AN179" s="73"/>
      <c r="AO179" s="78"/>
      <c r="AP179" s="78"/>
      <c r="AQ179" s="78"/>
      <c r="AR179" s="78"/>
      <c r="AS179" s="73"/>
      <c r="AT179" s="73"/>
      <c r="AU179" s="73"/>
      <c r="AV179" s="78"/>
      <c r="AW179" s="73"/>
      <c r="AX179" s="73"/>
      <c r="AY179" s="82"/>
      <c r="AZ179" s="82"/>
      <c r="BA179" s="73"/>
      <c r="BB179" s="73"/>
      <c r="BC179" s="82"/>
      <c r="BD179" s="73"/>
      <c r="BE179" s="73"/>
      <c r="BF179" s="73"/>
      <c r="BG179" s="73"/>
      <c r="BH179" s="82"/>
      <c r="BI179" s="82"/>
      <c r="BJ179" s="82"/>
      <c r="BK179" s="82"/>
      <c r="BL179" s="82"/>
      <c r="BM179" s="82"/>
      <c r="BN179" s="82"/>
      <c r="BO179" s="73"/>
      <c r="BP179" s="68"/>
      <c r="BQ179" s="73"/>
      <c r="BR179" s="48"/>
    </row>
    <row r="180" spans="1:70" s="47" customFormat="1" ht="34.799999999999997" customHeight="1" x14ac:dyDescent="0.3">
      <c r="A180" s="60"/>
      <c r="B180" s="61" t="e">
        <f>VLOOKUP(E180,'Active-Bldg List ref'!$A:$E,4,FALSE)</f>
        <v>#N/A</v>
      </c>
      <c r="C180" s="61" t="e">
        <f>VLOOKUP(E180,'Active-Bldg List ref'!$A:$E,5,FALSE)</f>
        <v>#N/A</v>
      </c>
      <c r="D180" s="61" t="e">
        <f>VLOOKUP(E180,'Active-Bldg List ref'!$A:$B,2,FALSE)</f>
        <v>#N/A</v>
      </c>
      <c r="E180" s="61" t="e">
        <f>INDEX('Active-Bldg List ref'!$A:$A,MATCH(F180,'Active-Bldg List ref'!$C:$C,0))</f>
        <v>#N/A</v>
      </c>
      <c r="F180" s="62"/>
      <c r="G180" s="63"/>
      <c r="H180" s="64"/>
      <c r="I180" s="61" t="e">
        <f>INDEX('Keyword &amp; Type ref'!B:B,MATCH(K180,'Keyword &amp; Type ref'!D:D,0))</f>
        <v>#N/A</v>
      </c>
      <c r="J180" s="66" t="e">
        <f>INDEX('Keyword &amp; Type ref'!F:F,MATCH(L180,'Keyword &amp; Type ref'!H:H,0))</f>
        <v>#N/A</v>
      </c>
      <c r="K180" s="65"/>
      <c r="L180" s="65"/>
      <c r="M180" s="62"/>
      <c r="N180" s="67"/>
      <c r="O180" s="68"/>
      <c r="P180" s="68"/>
      <c r="Q180" s="69" t="e">
        <f>INDEX('Keyword &amp; Type ref'!$F:$V,MATCH(J180,'Keyword &amp; Type ref'!$F:$F,0),MATCH(B180,'Keyword &amp; Type ref'!$1:$1,0))</f>
        <v>#N/A</v>
      </c>
      <c r="R180" s="70" t="e">
        <f>VLOOKUP(J180,'Keyword &amp; Type ref'!$F:$L,7,FALSE)</f>
        <v>#N/A</v>
      </c>
      <c r="S180" s="71" t="e">
        <f>CONCATENATE(E180,":",VLOOKUP(J180,'Keyword &amp; Type ref'!F:H, 3,FALSE),":",$X180)</f>
        <v>#N/A</v>
      </c>
      <c r="T180" s="72" t="e">
        <f t="shared" si="4"/>
        <v>#N/A</v>
      </c>
      <c r="U180" s="73"/>
      <c r="V180" s="74" t="e">
        <f t="shared" si="5"/>
        <v>#N/A</v>
      </c>
      <c r="W180" s="75"/>
      <c r="X180" s="68"/>
      <c r="Y180" s="68"/>
      <c r="Z180" s="76"/>
      <c r="AA180" s="77" t="e">
        <f>INDEX('MFR_List ref'!$A:$A,MATCH($AB180,'MFR_List ref'!$B:$B,0))</f>
        <v>#N/A</v>
      </c>
      <c r="AB180" s="62"/>
      <c r="AC180" s="78"/>
      <c r="AD180" s="79"/>
      <c r="AE180" s="80"/>
      <c r="AF180" s="60"/>
      <c r="AG180" s="73"/>
      <c r="AH180" s="73"/>
      <c r="AI180" s="73"/>
      <c r="AJ180" s="60"/>
      <c r="AK180" s="73"/>
      <c r="AL180" s="73"/>
      <c r="AM180" s="81"/>
      <c r="AN180" s="73"/>
      <c r="AO180" s="78"/>
      <c r="AP180" s="78"/>
      <c r="AQ180" s="78"/>
      <c r="AR180" s="78"/>
      <c r="AS180" s="73"/>
      <c r="AT180" s="73"/>
      <c r="AU180" s="73"/>
      <c r="AV180" s="78"/>
      <c r="AW180" s="73"/>
      <c r="AX180" s="73"/>
      <c r="AY180" s="82"/>
      <c r="AZ180" s="82"/>
      <c r="BA180" s="73"/>
      <c r="BB180" s="73"/>
      <c r="BC180" s="82"/>
      <c r="BD180" s="73"/>
      <c r="BE180" s="73"/>
      <c r="BF180" s="73"/>
      <c r="BG180" s="73"/>
      <c r="BH180" s="82"/>
      <c r="BI180" s="82"/>
      <c r="BJ180" s="82"/>
      <c r="BK180" s="82"/>
      <c r="BL180" s="82"/>
      <c r="BM180" s="82"/>
      <c r="BN180" s="82"/>
      <c r="BO180" s="73"/>
      <c r="BP180" s="68"/>
      <c r="BQ180" s="73"/>
      <c r="BR180" s="48"/>
    </row>
    <row r="181" spans="1:70" s="47" customFormat="1" ht="34.799999999999997" customHeight="1" x14ac:dyDescent="0.3">
      <c r="A181" s="60"/>
      <c r="B181" s="61" t="e">
        <f>VLOOKUP(E181,'Active-Bldg List ref'!$A:$E,4,FALSE)</f>
        <v>#N/A</v>
      </c>
      <c r="C181" s="61" t="e">
        <f>VLOOKUP(E181,'Active-Bldg List ref'!$A:$E,5,FALSE)</f>
        <v>#N/A</v>
      </c>
      <c r="D181" s="61" t="e">
        <f>VLOOKUP(E181,'Active-Bldg List ref'!$A:$B,2,FALSE)</f>
        <v>#N/A</v>
      </c>
      <c r="E181" s="61" t="e">
        <f>INDEX('Active-Bldg List ref'!$A:$A,MATCH(F181,'Active-Bldg List ref'!$C:$C,0))</f>
        <v>#N/A</v>
      </c>
      <c r="F181" s="62"/>
      <c r="G181" s="63"/>
      <c r="H181" s="64"/>
      <c r="I181" s="61" t="e">
        <f>INDEX('Keyword &amp; Type ref'!B:B,MATCH(K181,'Keyword &amp; Type ref'!D:D,0))</f>
        <v>#N/A</v>
      </c>
      <c r="J181" s="66" t="e">
        <f>INDEX('Keyword &amp; Type ref'!F:F,MATCH(L181,'Keyword &amp; Type ref'!H:H,0))</f>
        <v>#N/A</v>
      </c>
      <c r="K181" s="65"/>
      <c r="L181" s="65"/>
      <c r="M181" s="62"/>
      <c r="N181" s="67"/>
      <c r="O181" s="68"/>
      <c r="P181" s="68"/>
      <c r="Q181" s="69" t="e">
        <f>INDEX('Keyword &amp; Type ref'!$F:$V,MATCH(J181,'Keyword &amp; Type ref'!$F:$F,0),MATCH(B181,'Keyword &amp; Type ref'!$1:$1,0))</f>
        <v>#N/A</v>
      </c>
      <c r="R181" s="70" t="e">
        <f>VLOOKUP(J181,'Keyword &amp; Type ref'!$F:$L,7,FALSE)</f>
        <v>#N/A</v>
      </c>
      <c r="S181" s="71" t="e">
        <f>CONCATENATE(E181,":",VLOOKUP(J181,'Keyword &amp; Type ref'!F:H, 3,FALSE),":",$X181)</f>
        <v>#N/A</v>
      </c>
      <c r="T181" s="72" t="e">
        <f t="shared" si="4"/>
        <v>#N/A</v>
      </c>
      <c r="U181" s="73"/>
      <c r="V181" s="74" t="e">
        <f t="shared" si="5"/>
        <v>#N/A</v>
      </c>
      <c r="W181" s="75"/>
      <c r="X181" s="68"/>
      <c r="Y181" s="68"/>
      <c r="Z181" s="76"/>
      <c r="AA181" s="77" t="e">
        <f>INDEX('MFR_List ref'!$A:$A,MATCH($AB181,'MFR_List ref'!$B:$B,0))</f>
        <v>#N/A</v>
      </c>
      <c r="AB181" s="62"/>
      <c r="AC181" s="78"/>
      <c r="AD181" s="79"/>
      <c r="AE181" s="80"/>
      <c r="AF181" s="60"/>
      <c r="AG181" s="73"/>
      <c r="AH181" s="73"/>
      <c r="AI181" s="73"/>
      <c r="AJ181" s="60"/>
      <c r="AK181" s="73"/>
      <c r="AL181" s="73"/>
      <c r="AM181" s="81"/>
      <c r="AN181" s="73"/>
      <c r="AO181" s="78"/>
      <c r="AP181" s="78"/>
      <c r="AQ181" s="78"/>
      <c r="AR181" s="78"/>
      <c r="AS181" s="73"/>
      <c r="AT181" s="73"/>
      <c r="AU181" s="73"/>
      <c r="AV181" s="78"/>
      <c r="AW181" s="73"/>
      <c r="AX181" s="73"/>
      <c r="AY181" s="82"/>
      <c r="AZ181" s="82"/>
      <c r="BA181" s="73"/>
      <c r="BB181" s="73"/>
      <c r="BC181" s="82"/>
      <c r="BD181" s="73"/>
      <c r="BE181" s="73"/>
      <c r="BF181" s="73"/>
      <c r="BG181" s="73"/>
      <c r="BH181" s="82"/>
      <c r="BI181" s="82"/>
      <c r="BJ181" s="82"/>
      <c r="BK181" s="82"/>
      <c r="BL181" s="82"/>
      <c r="BM181" s="82"/>
      <c r="BN181" s="82"/>
      <c r="BO181" s="73"/>
      <c r="BP181" s="68"/>
      <c r="BQ181" s="73"/>
      <c r="BR181" s="48"/>
    </row>
    <row r="182" spans="1:70" s="47" customFormat="1" ht="34.799999999999997" customHeight="1" x14ac:dyDescent="0.3">
      <c r="A182" s="60"/>
      <c r="B182" s="61" t="e">
        <f>VLOOKUP(E182,'Active-Bldg List ref'!$A:$E,4,FALSE)</f>
        <v>#N/A</v>
      </c>
      <c r="C182" s="61" t="e">
        <f>VLOOKUP(E182,'Active-Bldg List ref'!$A:$E,5,FALSE)</f>
        <v>#N/A</v>
      </c>
      <c r="D182" s="61" t="e">
        <f>VLOOKUP(E182,'Active-Bldg List ref'!$A:$B,2,FALSE)</f>
        <v>#N/A</v>
      </c>
      <c r="E182" s="61" t="e">
        <f>INDEX('Active-Bldg List ref'!$A:$A,MATCH(F182,'Active-Bldg List ref'!$C:$C,0))</f>
        <v>#N/A</v>
      </c>
      <c r="F182" s="62"/>
      <c r="G182" s="63"/>
      <c r="H182" s="64"/>
      <c r="I182" s="61" t="e">
        <f>INDEX('Keyword &amp; Type ref'!B:B,MATCH(K182,'Keyword &amp; Type ref'!D:D,0))</f>
        <v>#N/A</v>
      </c>
      <c r="J182" s="66" t="e">
        <f>INDEX('Keyword &amp; Type ref'!F:F,MATCH(L182,'Keyword &amp; Type ref'!H:H,0))</f>
        <v>#N/A</v>
      </c>
      <c r="K182" s="65"/>
      <c r="L182" s="65"/>
      <c r="M182" s="62"/>
      <c r="N182" s="67"/>
      <c r="O182" s="68"/>
      <c r="P182" s="68"/>
      <c r="Q182" s="69" t="e">
        <f>INDEX('Keyword &amp; Type ref'!$F:$V,MATCH(J182,'Keyword &amp; Type ref'!$F:$F,0),MATCH(B182,'Keyword &amp; Type ref'!$1:$1,0))</f>
        <v>#N/A</v>
      </c>
      <c r="R182" s="70" t="e">
        <f>VLOOKUP(J182,'Keyword &amp; Type ref'!$F:$L,7,FALSE)</f>
        <v>#N/A</v>
      </c>
      <c r="S182" s="71" t="e">
        <f>CONCATENATE(E182,":",VLOOKUP(J182,'Keyword &amp; Type ref'!F:H, 3,FALSE),":",$X182)</f>
        <v>#N/A</v>
      </c>
      <c r="T182" s="72" t="e">
        <f t="shared" si="4"/>
        <v>#N/A</v>
      </c>
      <c r="U182" s="73"/>
      <c r="V182" s="74" t="e">
        <f t="shared" si="5"/>
        <v>#N/A</v>
      </c>
      <c r="W182" s="75"/>
      <c r="X182" s="68"/>
      <c r="Y182" s="68"/>
      <c r="Z182" s="76"/>
      <c r="AA182" s="77" t="e">
        <f>INDEX('MFR_List ref'!$A:$A,MATCH($AB182,'MFR_List ref'!$B:$B,0))</f>
        <v>#N/A</v>
      </c>
      <c r="AB182" s="62"/>
      <c r="AC182" s="78"/>
      <c r="AD182" s="79"/>
      <c r="AE182" s="80"/>
      <c r="AF182" s="60"/>
      <c r="AG182" s="73"/>
      <c r="AH182" s="73"/>
      <c r="AI182" s="73"/>
      <c r="AJ182" s="60"/>
      <c r="AK182" s="73"/>
      <c r="AL182" s="73"/>
      <c r="AM182" s="81"/>
      <c r="AN182" s="73"/>
      <c r="AO182" s="78"/>
      <c r="AP182" s="78"/>
      <c r="AQ182" s="78"/>
      <c r="AR182" s="78"/>
      <c r="AS182" s="73"/>
      <c r="AT182" s="73"/>
      <c r="AU182" s="73"/>
      <c r="AV182" s="78"/>
      <c r="AW182" s="73"/>
      <c r="AX182" s="73"/>
      <c r="AY182" s="82"/>
      <c r="AZ182" s="82"/>
      <c r="BA182" s="73"/>
      <c r="BB182" s="73"/>
      <c r="BC182" s="82"/>
      <c r="BD182" s="73"/>
      <c r="BE182" s="73"/>
      <c r="BF182" s="73"/>
      <c r="BG182" s="73"/>
      <c r="BH182" s="82"/>
      <c r="BI182" s="82"/>
      <c r="BJ182" s="82"/>
      <c r="BK182" s="82"/>
      <c r="BL182" s="82"/>
      <c r="BM182" s="82"/>
      <c r="BN182" s="82"/>
      <c r="BO182" s="73"/>
      <c r="BP182" s="68"/>
      <c r="BQ182" s="73"/>
      <c r="BR182" s="48"/>
    </row>
    <row r="183" spans="1:70" s="47" customFormat="1" ht="34.799999999999997" customHeight="1" x14ac:dyDescent="0.3">
      <c r="A183" s="60"/>
      <c r="B183" s="61" t="e">
        <f>VLOOKUP(E183,'Active-Bldg List ref'!$A:$E,4,FALSE)</f>
        <v>#N/A</v>
      </c>
      <c r="C183" s="61" t="e">
        <f>VLOOKUP(E183,'Active-Bldg List ref'!$A:$E,5,FALSE)</f>
        <v>#N/A</v>
      </c>
      <c r="D183" s="61" t="e">
        <f>VLOOKUP(E183,'Active-Bldg List ref'!$A:$B,2,FALSE)</f>
        <v>#N/A</v>
      </c>
      <c r="E183" s="61" t="e">
        <f>INDEX('Active-Bldg List ref'!$A:$A,MATCH(F183,'Active-Bldg List ref'!$C:$C,0))</f>
        <v>#N/A</v>
      </c>
      <c r="F183" s="62"/>
      <c r="G183" s="63"/>
      <c r="H183" s="64"/>
      <c r="I183" s="61" t="e">
        <f>INDEX('Keyword &amp; Type ref'!B:B,MATCH(K183,'Keyword &amp; Type ref'!D:D,0))</f>
        <v>#N/A</v>
      </c>
      <c r="J183" s="66" t="e">
        <f>INDEX('Keyword &amp; Type ref'!F:F,MATCH(L183,'Keyword &amp; Type ref'!H:H,0))</f>
        <v>#N/A</v>
      </c>
      <c r="K183" s="65"/>
      <c r="L183" s="65"/>
      <c r="M183" s="62"/>
      <c r="N183" s="67"/>
      <c r="O183" s="68"/>
      <c r="P183" s="68"/>
      <c r="Q183" s="69" t="e">
        <f>INDEX('Keyword &amp; Type ref'!$F:$V,MATCH(J183,'Keyword &amp; Type ref'!$F:$F,0),MATCH(B183,'Keyword &amp; Type ref'!$1:$1,0))</f>
        <v>#N/A</v>
      </c>
      <c r="R183" s="70" t="e">
        <f>VLOOKUP(J183,'Keyword &amp; Type ref'!$F:$L,7,FALSE)</f>
        <v>#N/A</v>
      </c>
      <c r="S183" s="71" t="e">
        <f>CONCATENATE(E183,":",VLOOKUP(J183,'Keyword &amp; Type ref'!F:H, 3,FALSE),":",$X183)</f>
        <v>#N/A</v>
      </c>
      <c r="T183" s="72" t="e">
        <f t="shared" si="4"/>
        <v>#N/A</v>
      </c>
      <c r="U183" s="73"/>
      <c r="V183" s="74" t="e">
        <f t="shared" si="5"/>
        <v>#N/A</v>
      </c>
      <c r="W183" s="75"/>
      <c r="X183" s="68"/>
      <c r="Y183" s="68"/>
      <c r="Z183" s="76"/>
      <c r="AA183" s="77" t="e">
        <f>INDEX('MFR_List ref'!$A:$A,MATCH($AB183,'MFR_List ref'!$B:$B,0))</f>
        <v>#N/A</v>
      </c>
      <c r="AB183" s="62"/>
      <c r="AC183" s="78"/>
      <c r="AD183" s="79"/>
      <c r="AE183" s="80"/>
      <c r="AF183" s="60"/>
      <c r="AG183" s="73"/>
      <c r="AH183" s="73"/>
      <c r="AI183" s="73"/>
      <c r="AJ183" s="60"/>
      <c r="AK183" s="73"/>
      <c r="AL183" s="73"/>
      <c r="AM183" s="81"/>
      <c r="AN183" s="73"/>
      <c r="AO183" s="78"/>
      <c r="AP183" s="78"/>
      <c r="AQ183" s="78"/>
      <c r="AR183" s="78"/>
      <c r="AS183" s="73"/>
      <c r="AT183" s="73"/>
      <c r="AU183" s="73"/>
      <c r="AV183" s="78"/>
      <c r="AW183" s="73"/>
      <c r="AX183" s="73"/>
      <c r="AY183" s="82"/>
      <c r="AZ183" s="82"/>
      <c r="BA183" s="73"/>
      <c r="BB183" s="73"/>
      <c r="BC183" s="82"/>
      <c r="BD183" s="73"/>
      <c r="BE183" s="73"/>
      <c r="BF183" s="73"/>
      <c r="BG183" s="73"/>
      <c r="BH183" s="82"/>
      <c r="BI183" s="82"/>
      <c r="BJ183" s="82"/>
      <c r="BK183" s="82"/>
      <c r="BL183" s="82"/>
      <c r="BM183" s="82"/>
      <c r="BN183" s="82"/>
      <c r="BO183" s="73"/>
      <c r="BP183" s="68"/>
      <c r="BQ183" s="73"/>
      <c r="BR183" s="48"/>
    </row>
    <row r="184" spans="1:70" s="47" customFormat="1" ht="34.799999999999997" customHeight="1" x14ac:dyDescent="0.3">
      <c r="A184" s="60"/>
      <c r="B184" s="61" t="e">
        <f>VLOOKUP(E184,'Active-Bldg List ref'!$A:$E,4,FALSE)</f>
        <v>#N/A</v>
      </c>
      <c r="C184" s="61" t="e">
        <f>VLOOKUP(E184,'Active-Bldg List ref'!$A:$E,5,FALSE)</f>
        <v>#N/A</v>
      </c>
      <c r="D184" s="61" t="e">
        <f>VLOOKUP(E184,'Active-Bldg List ref'!$A:$B,2,FALSE)</f>
        <v>#N/A</v>
      </c>
      <c r="E184" s="61" t="e">
        <f>INDEX('Active-Bldg List ref'!$A:$A,MATCH(F184,'Active-Bldg List ref'!$C:$C,0))</f>
        <v>#N/A</v>
      </c>
      <c r="F184" s="62"/>
      <c r="G184" s="63"/>
      <c r="H184" s="64"/>
      <c r="I184" s="61" t="e">
        <f>INDEX('Keyword &amp; Type ref'!B:B,MATCH(K184,'Keyword &amp; Type ref'!D:D,0))</f>
        <v>#N/A</v>
      </c>
      <c r="J184" s="66" t="e">
        <f>INDEX('Keyword &amp; Type ref'!F:F,MATCH(L184,'Keyword &amp; Type ref'!H:H,0))</f>
        <v>#N/A</v>
      </c>
      <c r="K184" s="65"/>
      <c r="L184" s="65"/>
      <c r="M184" s="62"/>
      <c r="N184" s="67"/>
      <c r="O184" s="68"/>
      <c r="P184" s="68"/>
      <c r="Q184" s="69" t="e">
        <f>INDEX('Keyword &amp; Type ref'!$F:$V,MATCH(J184,'Keyword &amp; Type ref'!$F:$F,0),MATCH(B184,'Keyword &amp; Type ref'!$1:$1,0))</f>
        <v>#N/A</v>
      </c>
      <c r="R184" s="70" t="e">
        <f>VLOOKUP(J184,'Keyword &amp; Type ref'!$F:$L,7,FALSE)</f>
        <v>#N/A</v>
      </c>
      <c r="S184" s="71" t="e">
        <f>CONCATENATE(E184,":",VLOOKUP(J184,'Keyword &amp; Type ref'!F:H, 3,FALSE),":",$X184)</f>
        <v>#N/A</v>
      </c>
      <c r="T184" s="72" t="e">
        <f t="shared" si="4"/>
        <v>#N/A</v>
      </c>
      <c r="U184" s="73"/>
      <c r="V184" s="74" t="e">
        <f t="shared" si="5"/>
        <v>#N/A</v>
      </c>
      <c r="W184" s="75"/>
      <c r="X184" s="68"/>
      <c r="Y184" s="68"/>
      <c r="Z184" s="76"/>
      <c r="AA184" s="77" t="e">
        <f>INDEX('MFR_List ref'!$A:$A,MATCH($AB184,'MFR_List ref'!$B:$B,0))</f>
        <v>#N/A</v>
      </c>
      <c r="AB184" s="62"/>
      <c r="AC184" s="78"/>
      <c r="AD184" s="79"/>
      <c r="AE184" s="80"/>
      <c r="AF184" s="60"/>
      <c r="AG184" s="73"/>
      <c r="AH184" s="73"/>
      <c r="AI184" s="73"/>
      <c r="AJ184" s="60"/>
      <c r="AK184" s="73"/>
      <c r="AL184" s="73"/>
      <c r="AM184" s="81"/>
      <c r="AN184" s="73"/>
      <c r="AO184" s="78"/>
      <c r="AP184" s="78"/>
      <c r="AQ184" s="78"/>
      <c r="AR184" s="78"/>
      <c r="AS184" s="73"/>
      <c r="AT184" s="73"/>
      <c r="AU184" s="73"/>
      <c r="AV184" s="78"/>
      <c r="AW184" s="73"/>
      <c r="AX184" s="73"/>
      <c r="AY184" s="82"/>
      <c r="AZ184" s="82"/>
      <c r="BA184" s="73"/>
      <c r="BB184" s="73"/>
      <c r="BC184" s="82"/>
      <c r="BD184" s="73"/>
      <c r="BE184" s="73"/>
      <c r="BF184" s="73"/>
      <c r="BG184" s="73"/>
      <c r="BH184" s="82"/>
      <c r="BI184" s="82"/>
      <c r="BJ184" s="82"/>
      <c r="BK184" s="82"/>
      <c r="BL184" s="82"/>
      <c r="BM184" s="82"/>
      <c r="BN184" s="82"/>
      <c r="BO184" s="73"/>
      <c r="BP184" s="68"/>
      <c r="BQ184" s="73"/>
      <c r="BR184" s="48"/>
    </row>
    <row r="185" spans="1:70" s="47" customFormat="1" ht="34.799999999999997" customHeight="1" x14ac:dyDescent="0.3">
      <c r="A185" s="60"/>
      <c r="B185" s="61" t="e">
        <f>VLOOKUP(E185,'Active-Bldg List ref'!$A:$E,4,FALSE)</f>
        <v>#N/A</v>
      </c>
      <c r="C185" s="61" t="e">
        <f>VLOOKUP(E185,'Active-Bldg List ref'!$A:$E,5,FALSE)</f>
        <v>#N/A</v>
      </c>
      <c r="D185" s="61" t="e">
        <f>VLOOKUP(E185,'Active-Bldg List ref'!$A:$B,2,FALSE)</f>
        <v>#N/A</v>
      </c>
      <c r="E185" s="61" t="e">
        <f>INDEX('Active-Bldg List ref'!$A:$A,MATCH(F185,'Active-Bldg List ref'!$C:$C,0))</f>
        <v>#N/A</v>
      </c>
      <c r="F185" s="62"/>
      <c r="G185" s="63"/>
      <c r="H185" s="64"/>
      <c r="I185" s="61" t="e">
        <f>INDEX('Keyword &amp; Type ref'!B:B,MATCH(K185,'Keyword &amp; Type ref'!D:D,0))</f>
        <v>#N/A</v>
      </c>
      <c r="J185" s="66" t="e">
        <f>INDEX('Keyword &amp; Type ref'!F:F,MATCH(L185,'Keyword &amp; Type ref'!H:H,0))</f>
        <v>#N/A</v>
      </c>
      <c r="K185" s="65"/>
      <c r="L185" s="65"/>
      <c r="M185" s="62"/>
      <c r="N185" s="67"/>
      <c r="O185" s="68"/>
      <c r="P185" s="68"/>
      <c r="Q185" s="69" t="e">
        <f>INDEX('Keyword &amp; Type ref'!$F:$V,MATCH(J185,'Keyword &amp; Type ref'!$F:$F,0),MATCH(B185,'Keyword &amp; Type ref'!$1:$1,0))</f>
        <v>#N/A</v>
      </c>
      <c r="R185" s="70" t="e">
        <f>VLOOKUP(J185,'Keyword &amp; Type ref'!$F:$L,7,FALSE)</f>
        <v>#N/A</v>
      </c>
      <c r="S185" s="71" t="e">
        <f>CONCATENATE(E185,":",VLOOKUP(J185,'Keyword &amp; Type ref'!F:H, 3,FALSE),":",$X185)</f>
        <v>#N/A</v>
      </c>
      <c r="T185" s="72" t="e">
        <f t="shared" si="4"/>
        <v>#N/A</v>
      </c>
      <c r="U185" s="73"/>
      <c r="V185" s="74" t="e">
        <f t="shared" si="5"/>
        <v>#N/A</v>
      </c>
      <c r="W185" s="75"/>
      <c r="X185" s="68"/>
      <c r="Y185" s="68"/>
      <c r="Z185" s="76"/>
      <c r="AA185" s="77" t="e">
        <f>INDEX('MFR_List ref'!$A:$A,MATCH($AB185,'MFR_List ref'!$B:$B,0))</f>
        <v>#N/A</v>
      </c>
      <c r="AB185" s="62"/>
      <c r="AC185" s="78"/>
      <c r="AD185" s="79"/>
      <c r="AE185" s="80"/>
      <c r="AF185" s="60"/>
      <c r="AG185" s="73"/>
      <c r="AH185" s="73"/>
      <c r="AI185" s="73"/>
      <c r="AJ185" s="60"/>
      <c r="AK185" s="73"/>
      <c r="AL185" s="73"/>
      <c r="AM185" s="81"/>
      <c r="AN185" s="73"/>
      <c r="AO185" s="78"/>
      <c r="AP185" s="78"/>
      <c r="AQ185" s="78"/>
      <c r="AR185" s="78"/>
      <c r="AS185" s="73"/>
      <c r="AT185" s="73"/>
      <c r="AU185" s="73"/>
      <c r="AV185" s="78"/>
      <c r="AW185" s="73"/>
      <c r="AX185" s="73"/>
      <c r="AY185" s="82"/>
      <c r="AZ185" s="82"/>
      <c r="BA185" s="73"/>
      <c r="BB185" s="73"/>
      <c r="BC185" s="82"/>
      <c r="BD185" s="73"/>
      <c r="BE185" s="73"/>
      <c r="BF185" s="73"/>
      <c r="BG185" s="73"/>
      <c r="BH185" s="82"/>
      <c r="BI185" s="82"/>
      <c r="BJ185" s="82"/>
      <c r="BK185" s="82"/>
      <c r="BL185" s="82"/>
      <c r="BM185" s="82"/>
      <c r="BN185" s="82"/>
      <c r="BO185" s="73"/>
      <c r="BP185" s="68"/>
      <c r="BQ185" s="73"/>
      <c r="BR185" s="48"/>
    </row>
    <row r="186" spans="1:70" s="47" customFormat="1" ht="34.799999999999997" customHeight="1" x14ac:dyDescent="0.3">
      <c r="A186" s="60"/>
      <c r="B186" s="61" t="e">
        <f>VLOOKUP(E186,'Active-Bldg List ref'!$A:$E,4,FALSE)</f>
        <v>#N/A</v>
      </c>
      <c r="C186" s="61" t="e">
        <f>VLOOKUP(E186,'Active-Bldg List ref'!$A:$E,5,FALSE)</f>
        <v>#N/A</v>
      </c>
      <c r="D186" s="61" t="e">
        <f>VLOOKUP(E186,'Active-Bldg List ref'!$A:$B,2,FALSE)</f>
        <v>#N/A</v>
      </c>
      <c r="E186" s="61" t="e">
        <f>INDEX('Active-Bldg List ref'!$A:$A,MATCH(F186,'Active-Bldg List ref'!$C:$C,0))</f>
        <v>#N/A</v>
      </c>
      <c r="F186" s="62"/>
      <c r="G186" s="63"/>
      <c r="H186" s="64"/>
      <c r="I186" s="61" t="e">
        <f>INDEX('Keyword &amp; Type ref'!B:B,MATCH(K186,'Keyword &amp; Type ref'!D:D,0))</f>
        <v>#N/A</v>
      </c>
      <c r="J186" s="66" t="e">
        <f>INDEX('Keyword &amp; Type ref'!F:F,MATCH(L186,'Keyword &amp; Type ref'!H:H,0))</f>
        <v>#N/A</v>
      </c>
      <c r="K186" s="65"/>
      <c r="L186" s="65"/>
      <c r="M186" s="62"/>
      <c r="N186" s="67"/>
      <c r="O186" s="68"/>
      <c r="P186" s="68"/>
      <c r="Q186" s="69" t="e">
        <f>INDEX('Keyword &amp; Type ref'!$F:$V,MATCH(J186,'Keyword &amp; Type ref'!$F:$F,0),MATCH(B186,'Keyword &amp; Type ref'!$1:$1,0))</f>
        <v>#N/A</v>
      </c>
      <c r="R186" s="70" t="e">
        <f>VLOOKUP(J186,'Keyword &amp; Type ref'!$F:$L,7,FALSE)</f>
        <v>#N/A</v>
      </c>
      <c r="S186" s="71" t="e">
        <f>CONCATENATE(E186,":",VLOOKUP(J186,'Keyword &amp; Type ref'!F:H, 3,FALSE),":",$X186)</f>
        <v>#N/A</v>
      </c>
      <c r="T186" s="72" t="e">
        <f t="shared" si="4"/>
        <v>#N/A</v>
      </c>
      <c r="U186" s="73"/>
      <c r="V186" s="74" t="e">
        <f t="shared" si="5"/>
        <v>#N/A</v>
      </c>
      <c r="W186" s="75"/>
      <c r="X186" s="68"/>
      <c r="Y186" s="68"/>
      <c r="Z186" s="76"/>
      <c r="AA186" s="77" t="e">
        <f>INDEX('MFR_List ref'!$A:$A,MATCH($AB186,'MFR_List ref'!$B:$B,0))</f>
        <v>#N/A</v>
      </c>
      <c r="AB186" s="62"/>
      <c r="AC186" s="78"/>
      <c r="AD186" s="79"/>
      <c r="AE186" s="80"/>
      <c r="AF186" s="60"/>
      <c r="AG186" s="73"/>
      <c r="AH186" s="73"/>
      <c r="AI186" s="73"/>
      <c r="AJ186" s="60"/>
      <c r="AK186" s="73"/>
      <c r="AL186" s="73"/>
      <c r="AM186" s="81"/>
      <c r="AN186" s="73"/>
      <c r="AO186" s="78"/>
      <c r="AP186" s="78"/>
      <c r="AQ186" s="78"/>
      <c r="AR186" s="78"/>
      <c r="AS186" s="73"/>
      <c r="AT186" s="73"/>
      <c r="AU186" s="73"/>
      <c r="AV186" s="78"/>
      <c r="AW186" s="73"/>
      <c r="AX186" s="73"/>
      <c r="AY186" s="82"/>
      <c r="AZ186" s="82"/>
      <c r="BA186" s="73"/>
      <c r="BB186" s="73"/>
      <c r="BC186" s="82"/>
      <c r="BD186" s="73"/>
      <c r="BE186" s="73"/>
      <c r="BF186" s="73"/>
      <c r="BG186" s="73"/>
      <c r="BH186" s="82"/>
      <c r="BI186" s="82"/>
      <c r="BJ186" s="82"/>
      <c r="BK186" s="82"/>
      <c r="BL186" s="82"/>
      <c r="BM186" s="82"/>
      <c r="BN186" s="82"/>
      <c r="BO186" s="73"/>
      <c r="BP186" s="68"/>
      <c r="BQ186" s="73"/>
      <c r="BR186" s="48"/>
    </row>
    <row r="187" spans="1:70" s="47" customFormat="1" ht="34.799999999999997" customHeight="1" x14ac:dyDescent="0.3">
      <c r="A187" s="60"/>
      <c r="B187" s="61" t="e">
        <f>VLOOKUP(E187,'Active-Bldg List ref'!$A:$E,4,FALSE)</f>
        <v>#N/A</v>
      </c>
      <c r="C187" s="61" t="e">
        <f>VLOOKUP(E187,'Active-Bldg List ref'!$A:$E,5,FALSE)</f>
        <v>#N/A</v>
      </c>
      <c r="D187" s="61" t="e">
        <f>VLOOKUP(E187,'Active-Bldg List ref'!$A:$B,2,FALSE)</f>
        <v>#N/A</v>
      </c>
      <c r="E187" s="61" t="e">
        <f>INDEX('Active-Bldg List ref'!$A:$A,MATCH(F187,'Active-Bldg List ref'!$C:$C,0))</f>
        <v>#N/A</v>
      </c>
      <c r="F187" s="62"/>
      <c r="G187" s="63"/>
      <c r="H187" s="64"/>
      <c r="I187" s="61" t="e">
        <f>INDEX('Keyword &amp; Type ref'!B:B,MATCH(K187,'Keyword &amp; Type ref'!D:D,0))</f>
        <v>#N/A</v>
      </c>
      <c r="J187" s="66" t="e">
        <f>INDEX('Keyword &amp; Type ref'!F:F,MATCH(L187,'Keyword &amp; Type ref'!H:H,0))</f>
        <v>#N/A</v>
      </c>
      <c r="K187" s="65"/>
      <c r="L187" s="65"/>
      <c r="M187" s="62"/>
      <c r="N187" s="67"/>
      <c r="O187" s="68"/>
      <c r="P187" s="68"/>
      <c r="Q187" s="69" t="e">
        <f>INDEX('Keyword &amp; Type ref'!$F:$V,MATCH(J187,'Keyword &amp; Type ref'!$F:$F,0),MATCH(B187,'Keyword &amp; Type ref'!$1:$1,0))</f>
        <v>#N/A</v>
      </c>
      <c r="R187" s="70" t="e">
        <f>VLOOKUP(J187,'Keyword &amp; Type ref'!$F:$L,7,FALSE)</f>
        <v>#N/A</v>
      </c>
      <c r="S187" s="71" t="e">
        <f>CONCATENATE(E187,":",VLOOKUP(J187,'Keyword &amp; Type ref'!F:H, 3,FALSE),":",$X187)</f>
        <v>#N/A</v>
      </c>
      <c r="T187" s="72" t="e">
        <f t="shared" si="4"/>
        <v>#N/A</v>
      </c>
      <c r="U187" s="73"/>
      <c r="V187" s="74" t="e">
        <f t="shared" si="5"/>
        <v>#N/A</v>
      </c>
      <c r="W187" s="75"/>
      <c r="X187" s="68"/>
      <c r="Y187" s="68"/>
      <c r="Z187" s="76"/>
      <c r="AA187" s="77" t="e">
        <f>INDEX('MFR_List ref'!$A:$A,MATCH($AB187,'MFR_List ref'!$B:$B,0))</f>
        <v>#N/A</v>
      </c>
      <c r="AB187" s="62"/>
      <c r="AC187" s="78"/>
      <c r="AD187" s="79"/>
      <c r="AE187" s="80"/>
      <c r="AF187" s="60"/>
      <c r="AG187" s="73"/>
      <c r="AH187" s="73"/>
      <c r="AI187" s="73"/>
      <c r="AJ187" s="60"/>
      <c r="AK187" s="73"/>
      <c r="AL187" s="73"/>
      <c r="AM187" s="81"/>
      <c r="AN187" s="73"/>
      <c r="AO187" s="78"/>
      <c r="AP187" s="78"/>
      <c r="AQ187" s="78"/>
      <c r="AR187" s="78"/>
      <c r="AS187" s="73"/>
      <c r="AT187" s="73"/>
      <c r="AU187" s="73"/>
      <c r="AV187" s="78"/>
      <c r="AW187" s="73"/>
      <c r="AX187" s="73"/>
      <c r="AY187" s="82"/>
      <c r="AZ187" s="82"/>
      <c r="BA187" s="73"/>
      <c r="BB187" s="73"/>
      <c r="BC187" s="82"/>
      <c r="BD187" s="73"/>
      <c r="BE187" s="73"/>
      <c r="BF187" s="73"/>
      <c r="BG187" s="73"/>
      <c r="BH187" s="82"/>
      <c r="BI187" s="82"/>
      <c r="BJ187" s="82"/>
      <c r="BK187" s="82"/>
      <c r="BL187" s="82"/>
      <c r="BM187" s="82"/>
      <c r="BN187" s="82"/>
      <c r="BO187" s="73"/>
      <c r="BP187" s="68"/>
      <c r="BQ187" s="73"/>
      <c r="BR187" s="48"/>
    </row>
    <row r="188" spans="1:70" s="47" customFormat="1" ht="34.799999999999997" customHeight="1" x14ac:dyDescent="0.3">
      <c r="A188" s="60"/>
      <c r="B188" s="61" t="e">
        <f>VLOOKUP(E188,'Active-Bldg List ref'!$A:$E,4,FALSE)</f>
        <v>#N/A</v>
      </c>
      <c r="C188" s="61" t="e">
        <f>VLOOKUP(E188,'Active-Bldg List ref'!$A:$E,5,FALSE)</f>
        <v>#N/A</v>
      </c>
      <c r="D188" s="61" t="e">
        <f>VLOOKUP(E188,'Active-Bldg List ref'!$A:$B,2,FALSE)</f>
        <v>#N/A</v>
      </c>
      <c r="E188" s="61" t="e">
        <f>INDEX('Active-Bldg List ref'!$A:$A,MATCH(F188,'Active-Bldg List ref'!$C:$C,0))</f>
        <v>#N/A</v>
      </c>
      <c r="F188" s="62"/>
      <c r="G188" s="63"/>
      <c r="H188" s="64"/>
      <c r="I188" s="61" t="e">
        <f>INDEX('Keyword &amp; Type ref'!B:B,MATCH(K188,'Keyword &amp; Type ref'!D:D,0))</f>
        <v>#N/A</v>
      </c>
      <c r="J188" s="66" t="e">
        <f>INDEX('Keyword &amp; Type ref'!F:F,MATCH(L188,'Keyword &amp; Type ref'!H:H,0))</f>
        <v>#N/A</v>
      </c>
      <c r="K188" s="65"/>
      <c r="L188" s="65"/>
      <c r="M188" s="62"/>
      <c r="N188" s="67"/>
      <c r="O188" s="68"/>
      <c r="P188" s="68"/>
      <c r="Q188" s="69" t="e">
        <f>INDEX('Keyword &amp; Type ref'!$F:$V,MATCH(J188,'Keyword &amp; Type ref'!$F:$F,0),MATCH(B188,'Keyword &amp; Type ref'!$1:$1,0))</f>
        <v>#N/A</v>
      </c>
      <c r="R188" s="70" t="e">
        <f>VLOOKUP(J188,'Keyword &amp; Type ref'!$F:$L,7,FALSE)</f>
        <v>#N/A</v>
      </c>
      <c r="S188" s="71" t="e">
        <f>CONCATENATE(E188,":",VLOOKUP(J188,'Keyword &amp; Type ref'!F:H, 3,FALSE),":",$X188)</f>
        <v>#N/A</v>
      </c>
      <c r="T188" s="72" t="e">
        <f t="shared" si="4"/>
        <v>#N/A</v>
      </c>
      <c r="U188" s="73"/>
      <c r="V188" s="74" t="e">
        <f t="shared" si="5"/>
        <v>#N/A</v>
      </c>
      <c r="W188" s="75"/>
      <c r="X188" s="68"/>
      <c r="Y188" s="68"/>
      <c r="Z188" s="76"/>
      <c r="AA188" s="77" t="e">
        <f>INDEX('MFR_List ref'!$A:$A,MATCH($AB188,'MFR_List ref'!$B:$B,0))</f>
        <v>#N/A</v>
      </c>
      <c r="AB188" s="62"/>
      <c r="AC188" s="78"/>
      <c r="AD188" s="79"/>
      <c r="AE188" s="80"/>
      <c r="AF188" s="60"/>
      <c r="AG188" s="73"/>
      <c r="AH188" s="73"/>
      <c r="AI188" s="73"/>
      <c r="AJ188" s="60"/>
      <c r="AK188" s="73"/>
      <c r="AL188" s="73"/>
      <c r="AM188" s="81"/>
      <c r="AN188" s="73"/>
      <c r="AO188" s="78"/>
      <c r="AP188" s="78"/>
      <c r="AQ188" s="78"/>
      <c r="AR188" s="78"/>
      <c r="AS188" s="73"/>
      <c r="AT188" s="73"/>
      <c r="AU188" s="73"/>
      <c r="AV188" s="78"/>
      <c r="AW188" s="73"/>
      <c r="AX188" s="73"/>
      <c r="AY188" s="82"/>
      <c r="AZ188" s="82"/>
      <c r="BA188" s="73"/>
      <c r="BB188" s="73"/>
      <c r="BC188" s="82"/>
      <c r="BD188" s="73"/>
      <c r="BE188" s="73"/>
      <c r="BF188" s="73"/>
      <c r="BG188" s="73"/>
      <c r="BH188" s="82"/>
      <c r="BI188" s="82"/>
      <c r="BJ188" s="82"/>
      <c r="BK188" s="82"/>
      <c r="BL188" s="82"/>
      <c r="BM188" s="82"/>
      <c r="BN188" s="82"/>
      <c r="BO188" s="73"/>
      <c r="BP188" s="68"/>
      <c r="BQ188" s="73"/>
      <c r="BR188" s="48"/>
    </row>
    <row r="189" spans="1:70" s="47" customFormat="1" ht="34.799999999999997" customHeight="1" x14ac:dyDescent="0.3">
      <c r="A189" s="60"/>
      <c r="B189" s="61" t="e">
        <f>VLOOKUP(E189,'Active-Bldg List ref'!$A:$E,4,FALSE)</f>
        <v>#N/A</v>
      </c>
      <c r="C189" s="61" t="e">
        <f>VLOOKUP(E189,'Active-Bldg List ref'!$A:$E,5,FALSE)</f>
        <v>#N/A</v>
      </c>
      <c r="D189" s="61" t="e">
        <f>VLOOKUP(E189,'Active-Bldg List ref'!$A:$B,2,FALSE)</f>
        <v>#N/A</v>
      </c>
      <c r="E189" s="61" t="e">
        <f>INDEX('Active-Bldg List ref'!$A:$A,MATCH(F189,'Active-Bldg List ref'!$C:$C,0))</f>
        <v>#N/A</v>
      </c>
      <c r="F189" s="62"/>
      <c r="G189" s="63"/>
      <c r="H189" s="64"/>
      <c r="I189" s="61" t="e">
        <f>INDEX('Keyword &amp; Type ref'!B:B,MATCH(K189,'Keyword &amp; Type ref'!D:D,0))</f>
        <v>#N/A</v>
      </c>
      <c r="J189" s="66" t="e">
        <f>INDEX('Keyword &amp; Type ref'!F:F,MATCH(L189,'Keyword &amp; Type ref'!H:H,0))</f>
        <v>#N/A</v>
      </c>
      <c r="K189" s="65"/>
      <c r="L189" s="65"/>
      <c r="M189" s="62"/>
      <c r="N189" s="67"/>
      <c r="O189" s="68"/>
      <c r="P189" s="68"/>
      <c r="Q189" s="69" t="e">
        <f>INDEX('Keyword &amp; Type ref'!$F:$V,MATCH(J189,'Keyword &amp; Type ref'!$F:$F,0),MATCH(B189,'Keyword &amp; Type ref'!$1:$1,0))</f>
        <v>#N/A</v>
      </c>
      <c r="R189" s="70" t="e">
        <f>VLOOKUP(J189,'Keyword &amp; Type ref'!$F:$L,7,FALSE)</f>
        <v>#N/A</v>
      </c>
      <c r="S189" s="71" t="e">
        <f>CONCATENATE(E189,":",VLOOKUP(J189,'Keyword &amp; Type ref'!F:H, 3,FALSE),":",$X189)</f>
        <v>#N/A</v>
      </c>
      <c r="T189" s="72" t="e">
        <f t="shared" si="4"/>
        <v>#N/A</v>
      </c>
      <c r="U189" s="73"/>
      <c r="V189" s="74" t="e">
        <f t="shared" si="5"/>
        <v>#N/A</v>
      </c>
      <c r="W189" s="75"/>
      <c r="X189" s="68"/>
      <c r="Y189" s="68"/>
      <c r="Z189" s="76"/>
      <c r="AA189" s="77" t="e">
        <f>INDEX('MFR_List ref'!$A:$A,MATCH($AB189,'MFR_List ref'!$B:$B,0))</f>
        <v>#N/A</v>
      </c>
      <c r="AB189" s="62"/>
      <c r="AC189" s="78"/>
      <c r="AD189" s="79"/>
      <c r="AE189" s="80"/>
      <c r="AF189" s="60"/>
      <c r="AG189" s="73"/>
      <c r="AH189" s="73"/>
      <c r="AI189" s="73"/>
      <c r="AJ189" s="60"/>
      <c r="AK189" s="73"/>
      <c r="AL189" s="73"/>
      <c r="AM189" s="81"/>
      <c r="AN189" s="73"/>
      <c r="AO189" s="78"/>
      <c r="AP189" s="78"/>
      <c r="AQ189" s="78"/>
      <c r="AR189" s="78"/>
      <c r="AS189" s="73"/>
      <c r="AT189" s="73"/>
      <c r="AU189" s="73"/>
      <c r="AV189" s="78"/>
      <c r="AW189" s="73"/>
      <c r="AX189" s="73"/>
      <c r="AY189" s="82"/>
      <c r="AZ189" s="82"/>
      <c r="BA189" s="73"/>
      <c r="BB189" s="73"/>
      <c r="BC189" s="82"/>
      <c r="BD189" s="73"/>
      <c r="BE189" s="73"/>
      <c r="BF189" s="73"/>
      <c r="BG189" s="73"/>
      <c r="BH189" s="82"/>
      <c r="BI189" s="82"/>
      <c r="BJ189" s="82"/>
      <c r="BK189" s="82"/>
      <c r="BL189" s="82"/>
      <c r="BM189" s="82"/>
      <c r="BN189" s="82"/>
      <c r="BO189" s="73"/>
      <c r="BP189" s="68"/>
      <c r="BQ189" s="73"/>
      <c r="BR189" s="48"/>
    </row>
    <row r="190" spans="1:70" s="47" customFormat="1" ht="34.799999999999997" customHeight="1" x14ac:dyDescent="0.3">
      <c r="A190" s="60"/>
      <c r="B190" s="61" t="e">
        <f>VLOOKUP(E190,'Active-Bldg List ref'!$A:$E,4,FALSE)</f>
        <v>#N/A</v>
      </c>
      <c r="C190" s="61" t="e">
        <f>VLOOKUP(E190,'Active-Bldg List ref'!$A:$E,5,FALSE)</f>
        <v>#N/A</v>
      </c>
      <c r="D190" s="61" t="e">
        <f>VLOOKUP(E190,'Active-Bldg List ref'!$A:$B,2,FALSE)</f>
        <v>#N/A</v>
      </c>
      <c r="E190" s="61" t="e">
        <f>INDEX('Active-Bldg List ref'!$A:$A,MATCH(F190,'Active-Bldg List ref'!$C:$C,0))</f>
        <v>#N/A</v>
      </c>
      <c r="F190" s="62"/>
      <c r="G190" s="63"/>
      <c r="H190" s="64"/>
      <c r="I190" s="61" t="e">
        <f>INDEX('Keyword &amp; Type ref'!B:B,MATCH(K190,'Keyword &amp; Type ref'!D:D,0))</f>
        <v>#N/A</v>
      </c>
      <c r="J190" s="66" t="e">
        <f>INDEX('Keyword &amp; Type ref'!F:F,MATCH(L190,'Keyword &amp; Type ref'!H:H,0))</f>
        <v>#N/A</v>
      </c>
      <c r="K190" s="65"/>
      <c r="L190" s="65"/>
      <c r="M190" s="62"/>
      <c r="N190" s="67"/>
      <c r="O190" s="68"/>
      <c r="P190" s="68"/>
      <c r="Q190" s="69" t="e">
        <f>INDEX('Keyword &amp; Type ref'!$F:$V,MATCH(J190,'Keyword &amp; Type ref'!$F:$F,0),MATCH(B190,'Keyword &amp; Type ref'!$1:$1,0))</f>
        <v>#N/A</v>
      </c>
      <c r="R190" s="70" t="e">
        <f>VLOOKUP(J190,'Keyword &amp; Type ref'!$F:$L,7,FALSE)</f>
        <v>#N/A</v>
      </c>
      <c r="S190" s="71" t="e">
        <f>CONCATENATE(E190,":",VLOOKUP(J190,'Keyword &amp; Type ref'!F:H, 3,FALSE),":",$X190)</f>
        <v>#N/A</v>
      </c>
      <c r="T190" s="72" t="e">
        <f t="shared" si="4"/>
        <v>#N/A</v>
      </c>
      <c r="U190" s="73"/>
      <c r="V190" s="74" t="e">
        <f t="shared" si="5"/>
        <v>#N/A</v>
      </c>
      <c r="W190" s="75"/>
      <c r="X190" s="68"/>
      <c r="Y190" s="68"/>
      <c r="Z190" s="76"/>
      <c r="AA190" s="77" t="e">
        <f>INDEX('MFR_List ref'!$A:$A,MATCH($AB190,'MFR_List ref'!$B:$B,0))</f>
        <v>#N/A</v>
      </c>
      <c r="AB190" s="62"/>
      <c r="AC190" s="78"/>
      <c r="AD190" s="79"/>
      <c r="AE190" s="80"/>
      <c r="AF190" s="60"/>
      <c r="AG190" s="73"/>
      <c r="AH190" s="73"/>
      <c r="AI190" s="73"/>
      <c r="AJ190" s="60"/>
      <c r="AK190" s="73"/>
      <c r="AL190" s="73"/>
      <c r="AM190" s="81"/>
      <c r="AN190" s="73"/>
      <c r="AO190" s="78"/>
      <c r="AP190" s="78"/>
      <c r="AQ190" s="78"/>
      <c r="AR190" s="78"/>
      <c r="AS190" s="73"/>
      <c r="AT190" s="73"/>
      <c r="AU190" s="73"/>
      <c r="AV190" s="78"/>
      <c r="AW190" s="73"/>
      <c r="AX190" s="73"/>
      <c r="AY190" s="82"/>
      <c r="AZ190" s="82"/>
      <c r="BA190" s="73"/>
      <c r="BB190" s="73"/>
      <c r="BC190" s="82"/>
      <c r="BD190" s="73"/>
      <c r="BE190" s="73"/>
      <c r="BF190" s="73"/>
      <c r="BG190" s="73"/>
      <c r="BH190" s="82"/>
      <c r="BI190" s="82"/>
      <c r="BJ190" s="82"/>
      <c r="BK190" s="82"/>
      <c r="BL190" s="82"/>
      <c r="BM190" s="82"/>
      <c r="BN190" s="82"/>
      <c r="BO190" s="73"/>
      <c r="BP190" s="68"/>
      <c r="BQ190" s="73"/>
      <c r="BR190" s="48"/>
    </row>
    <row r="191" spans="1:70" s="47" customFormat="1" ht="34.799999999999997" customHeight="1" x14ac:dyDescent="0.3">
      <c r="A191" s="60"/>
      <c r="B191" s="61" t="e">
        <f>VLOOKUP(E191,'Active-Bldg List ref'!$A:$E,4,FALSE)</f>
        <v>#N/A</v>
      </c>
      <c r="C191" s="61" t="e">
        <f>VLOOKUP(E191,'Active-Bldg List ref'!$A:$E,5,FALSE)</f>
        <v>#N/A</v>
      </c>
      <c r="D191" s="61" t="e">
        <f>VLOOKUP(E191,'Active-Bldg List ref'!$A:$B,2,FALSE)</f>
        <v>#N/A</v>
      </c>
      <c r="E191" s="61" t="e">
        <f>INDEX('Active-Bldg List ref'!$A:$A,MATCH(F191,'Active-Bldg List ref'!$C:$C,0))</f>
        <v>#N/A</v>
      </c>
      <c r="F191" s="62"/>
      <c r="G191" s="63"/>
      <c r="H191" s="64"/>
      <c r="I191" s="61" t="e">
        <f>INDEX('Keyword &amp; Type ref'!B:B,MATCH(K191,'Keyword &amp; Type ref'!D:D,0))</f>
        <v>#N/A</v>
      </c>
      <c r="J191" s="66" t="e">
        <f>INDEX('Keyword &amp; Type ref'!F:F,MATCH(L191,'Keyword &amp; Type ref'!H:H,0))</f>
        <v>#N/A</v>
      </c>
      <c r="K191" s="65"/>
      <c r="L191" s="65"/>
      <c r="M191" s="62"/>
      <c r="N191" s="67"/>
      <c r="O191" s="68"/>
      <c r="P191" s="68"/>
      <c r="Q191" s="69" t="e">
        <f>INDEX('Keyword &amp; Type ref'!$F:$V,MATCH(J191,'Keyword &amp; Type ref'!$F:$F,0),MATCH(B191,'Keyword &amp; Type ref'!$1:$1,0))</f>
        <v>#N/A</v>
      </c>
      <c r="R191" s="70" t="e">
        <f>VLOOKUP(J191,'Keyword &amp; Type ref'!$F:$L,7,FALSE)</f>
        <v>#N/A</v>
      </c>
      <c r="S191" s="71" t="e">
        <f>CONCATENATE(E191,":",VLOOKUP(J191,'Keyword &amp; Type ref'!F:H, 3,FALSE),":",$X191)</f>
        <v>#N/A</v>
      </c>
      <c r="T191" s="72" t="e">
        <f t="shared" si="4"/>
        <v>#N/A</v>
      </c>
      <c r="U191" s="73"/>
      <c r="V191" s="74" t="e">
        <f t="shared" si="5"/>
        <v>#N/A</v>
      </c>
      <c r="W191" s="75"/>
      <c r="X191" s="68"/>
      <c r="Y191" s="68"/>
      <c r="Z191" s="76"/>
      <c r="AA191" s="77" t="e">
        <f>INDEX('MFR_List ref'!$A:$A,MATCH($AB191,'MFR_List ref'!$B:$B,0))</f>
        <v>#N/A</v>
      </c>
      <c r="AB191" s="62"/>
      <c r="AC191" s="78"/>
      <c r="AD191" s="79"/>
      <c r="AE191" s="80"/>
      <c r="AF191" s="60"/>
      <c r="AG191" s="73"/>
      <c r="AH191" s="73"/>
      <c r="AI191" s="73"/>
      <c r="AJ191" s="60"/>
      <c r="AK191" s="73"/>
      <c r="AL191" s="73"/>
      <c r="AM191" s="81"/>
      <c r="AN191" s="73"/>
      <c r="AO191" s="78"/>
      <c r="AP191" s="78"/>
      <c r="AQ191" s="78"/>
      <c r="AR191" s="78"/>
      <c r="AS191" s="73"/>
      <c r="AT191" s="73"/>
      <c r="AU191" s="73"/>
      <c r="AV191" s="78"/>
      <c r="AW191" s="73"/>
      <c r="AX191" s="73"/>
      <c r="AY191" s="82"/>
      <c r="AZ191" s="82"/>
      <c r="BA191" s="73"/>
      <c r="BB191" s="73"/>
      <c r="BC191" s="82"/>
      <c r="BD191" s="73"/>
      <c r="BE191" s="73"/>
      <c r="BF191" s="73"/>
      <c r="BG191" s="73"/>
      <c r="BH191" s="82"/>
      <c r="BI191" s="82"/>
      <c r="BJ191" s="82"/>
      <c r="BK191" s="82"/>
      <c r="BL191" s="82"/>
      <c r="BM191" s="82"/>
      <c r="BN191" s="82"/>
      <c r="BO191" s="73"/>
      <c r="BP191" s="68"/>
      <c r="BQ191" s="73"/>
      <c r="BR191" s="48"/>
    </row>
    <row r="192" spans="1:70" s="47" customFormat="1" ht="34.799999999999997" customHeight="1" x14ac:dyDescent="0.3">
      <c r="A192" s="60"/>
      <c r="B192" s="61" t="e">
        <f>VLOOKUP(E192,'Active-Bldg List ref'!$A:$E,4,FALSE)</f>
        <v>#N/A</v>
      </c>
      <c r="C192" s="61" t="e">
        <f>VLOOKUP(E192,'Active-Bldg List ref'!$A:$E,5,FALSE)</f>
        <v>#N/A</v>
      </c>
      <c r="D192" s="61" t="e">
        <f>VLOOKUP(E192,'Active-Bldg List ref'!$A:$B,2,FALSE)</f>
        <v>#N/A</v>
      </c>
      <c r="E192" s="61" t="e">
        <f>INDEX('Active-Bldg List ref'!$A:$A,MATCH(F192,'Active-Bldg List ref'!$C:$C,0))</f>
        <v>#N/A</v>
      </c>
      <c r="F192" s="62"/>
      <c r="G192" s="63"/>
      <c r="H192" s="64"/>
      <c r="I192" s="61" t="e">
        <f>INDEX('Keyword &amp; Type ref'!B:B,MATCH(K192,'Keyword &amp; Type ref'!D:D,0))</f>
        <v>#N/A</v>
      </c>
      <c r="J192" s="66" t="e">
        <f>INDEX('Keyword &amp; Type ref'!F:F,MATCH(L192,'Keyword &amp; Type ref'!H:H,0))</f>
        <v>#N/A</v>
      </c>
      <c r="K192" s="65"/>
      <c r="L192" s="65"/>
      <c r="M192" s="62"/>
      <c r="N192" s="67"/>
      <c r="O192" s="68"/>
      <c r="P192" s="68"/>
      <c r="Q192" s="69" t="e">
        <f>INDEX('Keyword &amp; Type ref'!$F:$V,MATCH(J192,'Keyword &amp; Type ref'!$F:$F,0),MATCH(B192,'Keyword &amp; Type ref'!$1:$1,0))</f>
        <v>#N/A</v>
      </c>
      <c r="R192" s="70" t="e">
        <f>VLOOKUP(J192,'Keyword &amp; Type ref'!$F:$L,7,FALSE)</f>
        <v>#N/A</v>
      </c>
      <c r="S192" s="71" t="e">
        <f>CONCATENATE(E192,":",VLOOKUP(J192,'Keyword &amp; Type ref'!F:H, 3,FALSE),":",$X192)</f>
        <v>#N/A</v>
      </c>
      <c r="T192" s="72" t="e">
        <f t="shared" si="4"/>
        <v>#N/A</v>
      </c>
      <c r="U192" s="73"/>
      <c r="V192" s="74" t="e">
        <f t="shared" si="5"/>
        <v>#N/A</v>
      </c>
      <c r="W192" s="75"/>
      <c r="X192" s="68"/>
      <c r="Y192" s="68"/>
      <c r="Z192" s="76"/>
      <c r="AA192" s="77" t="e">
        <f>INDEX('MFR_List ref'!$A:$A,MATCH($AB192,'MFR_List ref'!$B:$B,0))</f>
        <v>#N/A</v>
      </c>
      <c r="AB192" s="62"/>
      <c r="AC192" s="78"/>
      <c r="AD192" s="79"/>
      <c r="AE192" s="80"/>
      <c r="AF192" s="60"/>
      <c r="AG192" s="73"/>
      <c r="AH192" s="73"/>
      <c r="AI192" s="73"/>
      <c r="AJ192" s="60"/>
      <c r="AK192" s="73"/>
      <c r="AL192" s="73"/>
      <c r="AM192" s="81"/>
      <c r="AN192" s="73"/>
      <c r="AO192" s="78"/>
      <c r="AP192" s="78"/>
      <c r="AQ192" s="78"/>
      <c r="AR192" s="78"/>
      <c r="AS192" s="73"/>
      <c r="AT192" s="73"/>
      <c r="AU192" s="73"/>
      <c r="AV192" s="78"/>
      <c r="AW192" s="73"/>
      <c r="AX192" s="73"/>
      <c r="AY192" s="82"/>
      <c r="AZ192" s="82"/>
      <c r="BA192" s="73"/>
      <c r="BB192" s="73"/>
      <c r="BC192" s="82"/>
      <c r="BD192" s="73"/>
      <c r="BE192" s="73"/>
      <c r="BF192" s="73"/>
      <c r="BG192" s="73"/>
      <c r="BH192" s="82"/>
      <c r="BI192" s="82"/>
      <c r="BJ192" s="82"/>
      <c r="BK192" s="82"/>
      <c r="BL192" s="82"/>
      <c r="BM192" s="82"/>
      <c r="BN192" s="82"/>
      <c r="BO192" s="73"/>
      <c r="BP192" s="68"/>
      <c r="BQ192" s="73"/>
      <c r="BR192" s="48"/>
    </row>
    <row r="193" spans="1:70" s="47" customFormat="1" ht="34.799999999999997" customHeight="1" x14ac:dyDescent="0.3">
      <c r="A193" s="60"/>
      <c r="B193" s="61" t="e">
        <f>VLOOKUP(E193,'Active-Bldg List ref'!$A:$E,4,FALSE)</f>
        <v>#N/A</v>
      </c>
      <c r="C193" s="61" t="e">
        <f>VLOOKUP(E193,'Active-Bldg List ref'!$A:$E,5,FALSE)</f>
        <v>#N/A</v>
      </c>
      <c r="D193" s="61" t="e">
        <f>VLOOKUP(E193,'Active-Bldg List ref'!$A:$B,2,FALSE)</f>
        <v>#N/A</v>
      </c>
      <c r="E193" s="61" t="e">
        <f>INDEX('Active-Bldg List ref'!$A:$A,MATCH(F193,'Active-Bldg List ref'!$C:$C,0))</f>
        <v>#N/A</v>
      </c>
      <c r="F193" s="62"/>
      <c r="G193" s="63"/>
      <c r="H193" s="64"/>
      <c r="I193" s="61" t="e">
        <f>INDEX('Keyword &amp; Type ref'!B:B,MATCH(K193,'Keyword &amp; Type ref'!D:D,0))</f>
        <v>#N/A</v>
      </c>
      <c r="J193" s="66" t="e">
        <f>INDEX('Keyword &amp; Type ref'!F:F,MATCH(L193,'Keyword &amp; Type ref'!H:H,0))</f>
        <v>#N/A</v>
      </c>
      <c r="K193" s="65"/>
      <c r="L193" s="65"/>
      <c r="M193" s="62"/>
      <c r="N193" s="67"/>
      <c r="O193" s="68"/>
      <c r="P193" s="68"/>
      <c r="Q193" s="69" t="e">
        <f>INDEX('Keyword &amp; Type ref'!$F:$V,MATCH(J193,'Keyword &amp; Type ref'!$F:$F,0),MATCH(B193,'Keyword &amp; Type ref'!$1:$1,0))</f>
        <v>#N/A</v>
      </c>
      <c r="R193" s="70" t="e">
        <f>VLOOKUP(J193,'Keyword &amp; Type ref'!$F:$L,7,FALSE)</f>
        <v>#N/A</v>
      </c>
      <c r="S193" s="71" t="e">
        <f>CONCATENATE(E193,":",VLOOKUP(J193,'Keyword &amp; Type ref'!F:H, 3,FALSE),":",$X193)</f>
        <v>#N/A</v>
      </c>
      <c r="T193" s="72" t="e">
        <f t="shared" ref="T193:T256" si="6">LEN(S193)</f>
        <v>#N/A</v>
      </c>
      <c r="U193" s="73"/>
      <c r="V193" s="74" t="e">
        <f t="shared" si="5"/>
        <v>#N/A</v>
      </c>
      <c r="W193" s="75"/>
      <c r="X193" s="68"/>
      <c r="Y193" s="68"/>
      <c r="Z193" s="76"/>
      <c r="AA193" s="77" t="e">
        <f>INDEX('MFR_List ref'!$A:$A,MATCH($AB193,'MFR_List ref'!$B:$B,0))</f>
        <v>#N/A</v>
      </c>
      <c r="AB193" s="62"/>
      <c r="AC193" s="78"/>
      <c r="AD193" s="79"/>
      <c r="AE193" s="80"/>
      <c r="AF193" s="60"/>
      <c r="AG193" s="73"/>
      <c r="AH193" s="73"/>
      <c r="AI193" s="73"/>
      <c r="AJ193" s="60"/>
      <c r="AK193" s="73"/>
      <c r="AL193" s="73"/>
      <c r="AM193" s="81"/>
      <c r="AN193" s="73"/>
      <c r="AO193" s="78"/>
      <c r="AP193" s="78"/>
      <c r="AQ193" s="78"/>
      <c r="AR193" s="78"/>
      <c r="AS193" s="73"/>
      <c r="AT193" s="73"/>
      <c r="AU193" s="73"/>
      <c r="AV193" s="78"/>
      <c r="AW193" s="73"/>
      <c r="AX193" s="73"/>
      <c r="AY193" s="82"/>
      <c r="AZ193" s="82"/>
      <c r="BA193" s="73"/>
      <c r="BB193" s="73"/>
      <c r="BC193" s="82"/>
      <c r="BD193" s="73"/>
      <c r="BE193" s="73"/>
      <c r="BF193" s="73"/>
      <c r="BG193" s="73"/>
      <c r="BH193" s="82"/>
      <c r="BI193" s="82"/>
      <c r="BJ193" s="82"/>
      <c r="BK193" s="82"/>
      <c r="BL193" s="82"/>
      <c r="BM193" s="82"/>
      <c r="BN193" s="82"/>
      <c r="BO193" s="73"/>
      <c r="BP193" s="68"/>
      <c r="BQ193" s="73"/>
      <c r="BR193" s="48"/>
    </row>
    <row r="194" spans="1:70" s="47" customFormat="1" ht="34.799999999999997" customHeight="1" x14ac:dyDescent="0.3">
      <c r="A194" s="60"/>
      <c r="B194" s="61" t="e">
        <f>VLOOKUP(E194,'Active-Bldg List ref'!$A:$E,4,FALSE)</f>
        <v>#N/A</v>
      </c>
      <c r="C194" s="61" t="e">
        <f>VLOOKUP(E194,'Active-Bldg List ref'!$A:$E,5,FALSE)</f>
        <v>#N/A</v>
      </c>
      <c r="D194" s="61" t="e">
        <f>VLOOKUP(E194,'Active-Bldg List ref'!$A:$B,2,FALSE)</f>
        <v>#N/A</v>
      </c>
      <c r="E194" s="61" t="e">
        <f>INDEX('Active-Bldg List ref'!$A:$A,MATCH(F194,'Active-Bldg List ref'!$C:$C,0))</f>
        <v>#N/A</v>
      </c>
      <c r="F194" s="62"/>
      <c r="G194" s="63"/>
      <c r="H194" s="64"/>
      <c r="I194" s="61" t="e">
        <f>INDEX('Keyword &amp; Type ref'!B:B,MATCH(K194,'Keyword &amp; Type ref'!D:D,0))</f>
        <v>#N/A</v>
      </c>
      <c r="J194" s="66" t="e">
        <f>INDEX('Keyword &amp; Type ref'!F:F,MATCH(L194,'Keyword &amp; Type ref'!H:H,0))</f>
        <v>#N/A</v>
      </c>
      <c r="K194" s="65"/>
      <c r="L194" s="65"/>
      <c r="M194" s="62"/>
      <c r="N194" s="67"/>
      <c r="O194" s="68"/>
      <c r="P194" s="68"/>
      <c r="Q194" s="69" t="e">
        <f>INDEX('Keyword &amp; Type ref'!$F:$V,MATCH(J194,'Keyword &amp; Type ref'!$F:$F,0),MATCH(B194,'Keyword &amp; Type ref'!$1:$1,0))</f>
        <v>#N/A</v>
      </c>
      <c r="R194" s="70" t="e">
        <f>VLOOKUP(J194,'Keyword &amp; Type ref'!$F:$L,7,FALSE)</f>
        <v>#N/A</v>
      </c>
      <c r="S194" s="71" t="e">
        <f>CONCATENATE(E194,":",VLOOKUP(J194,'Keyword &amp; Type ref'!F:H, 3,FALSE),":",$X194)</f>
        <v>#N/A</v>
      </c>
      <c r="T194" s="72" t="e">
        <f t="shared" si="6"/>
        <v>#N/A</v>
      </c>
      <c r="U194" s="73"/>
      <c r="V194" s="74" t="e">
        <f t="shared" ref="V194:V257" si="7">CONCATENATE(RIGHT(D194,LEN(D194)-3),J194,"-",W194)</f>
        <v>#N/A</v>
      </c>
      <c r="W194" s="75"/>
      <c r="X194" s="68"/>
      <c r="Y194" s="68"/>
      <c r="Z194" s="76"/>
      <c r="AA194" s="77" t="e">
        <f>INDEX('MFR_List ref'!$A:$A,MATCH($AB194,'MFR_List ref'!$B:$B,0))</f>
        <v>#N/A</v>
      </c>
      <c r="AB194" s="62"/>
      <c r="AC194" s="78"/>
      <c r="AD194" s="79"/>
      <c r="AE194" s="80"/>
      <c r="AF194" s="60"/>
      <c r="AG194" s="73"/>
      <c r="AH194" s="73"/>
      <c r="AI194" s="73"/>
      <c r="AJ194" s="60"/>
      <c r="AK194" s="73"/>
      <c r="AL194" s="73"/>
      <c r="AM194" s="81"/>
      <c r="AN194" s="73"/>
      <c r="AO194" s="78"/>
      <c r="AP194" s="78"/>
      <c r="AQ194" s="78"/>
      <c r="AR194" s="78"/>
      <c r="AS194" s="73"/>
      <c r="AT194" s="73"/>
      <c r="AU194" s="73"/>
      <c r="AV194" s="78"/>
      <c r="AW194" s="73"/>
      <c r="AX194" s="73"/>
      <c r="AY194" s="82"/>
      <c r="AZ194" s="82"/>
      <c r="BA194" s="73"/>
      <c r="BB194" s="73"/>
      <c r="BC194" s="82"/>
      <c r="BD194" s="73"/>
      <c r="BE194" s="73"/>
      <c r="BF194" s="73"/>
      <c r="BG194" s="73"/>
      <c r="BH194" s="82"/>
      <c r="BI194" s="82"/>
      <c r="BJ194" s="82"/>
      <c r="BK194" s="82"/>
      <c r="BL194" s="82"/>
      <c r="BM194" s="82"/>
      <c r="BN194" s="82"/>
      <c r="BO194" s="73"/>
      <c r="BP194" s="68"/>
      <c r="BQ194" s="73"/>
      <c r="BR194" s="48"/>
    </row>
    <row r="195" spans="1:70" s="47" customFormat="1" ht="34.799999999999997" customHeight="1" x14ac:dyDescent="0.3">
      <c r="A195" s="60"/>
      <c r="B195" s="61" t="e">
        <f>VLOOKUP(E195,'Active-Bldg List ref'!$A:$E,4,FALSE)</f>
        <v>#N/A</v>
      </c>
      <c r="C195" s="61" t="e">
        <f>VLOOKUP(E195,'Active-Bldg List ref'!$A:$E,5,FALSE)</f>
        <v>#N/A</v>
      </c>
      <c r="D195" s="61" t="e">
        <f>VLOOKUP(E195,'Active-Bldg List ref'!$A:$B,2,FALSE)</f>
        <v>#N/A</v>
      </c>
      <c r="E195" s="61" t="e">
        <f>INDEX('Active-Bldg List ref'!$A:$A,MATCH(F195,'Active-Bldg List ref'!$C:$C,0))</f>
        <v>#N/A</v>
      </c>
      <c r="F195" s="62"/>
      <c r="G195" s="63"/>
      <c r="H195" s="64"/>
      <c r="I195" s="61" t="e">
        <f>INDEX('Keyword &amp; Type ref'!B:B,MATCH(K195,'Keyword &amp; Type ref'!D:D,0))</f>
        <v>#N/A</v>
      </c>
      <c r="J195" s="66" t="e">
        <f>INDEX('Keyword &amp; Type ref'!F:F,MATCH(L195,'Keyword &amp; Type ref'!H:H,0))</f>
        <v>#N/A</v>
      </c>
      <c r="K195" s="65"/>
      <c r="L195" s="65"/>
      <c r="M195" s="62"/>
      <c r="N195" s="67"/>
      <c r="O195" s="68"/>
      <c r="P195" s="68"/>
      <c r="Q195" s="69" t="e">
        <f>INDEX('Keyword &amp; Type ref'!$F:$V,MATCH(J195,'Keyword &amp; Type ref'!$F:$F,0),MATCH(B195,'Keyword &amp; Type ref'!$1:$1,0))</f>
        <v>#N/A</v>
      </c>
      <c r="R195" s="70" t="e">
        <f>VLOOKUP(J195,'Keyword &amp; Type ref'!$F:$L,7,FALSE)</f>
        <v>#N/A</v>
      </c>
      <c r="S195" s="71" t="e">
        <f>CONCATENATE(E195,":",VLOOKUP(J195,'Keyword &amp; Type ref'!F:H, 3,FALSE),":",$X195)</f>
        <v>#N/A</v>
      </c>
      <c r="T195" s="72" t="e">
        <f t="shared" si="6"/>
        <v>#N/A</v>
      </c>
      <c r="U195" s="73"/>
      <c r="V195" s="74" t="e">
        <f t="shared" si="7"/>
        <v>#N/A</v>
      </c>
      <c r="W195" s="75"/>
      <c r="X195" s="68"/>
      <c r="Y195" s="68"/>
      <c r="Z195" s="76"/>
      <c r="AA195" s="77" t="e">
        <f>INDEX('MFR_List ref'!$A:$A,MATCH($AB195,'MFR_List ref'!$B:$B,0))</f>
        <v>#N/A</v>
      </c>
      <c r="AB195" s="62"/>
      <c r="AC195" s="78"/>
      <c r="AD195" s="79"/>
      <c r="AE195" s="80"/>
      <c r="AF195" s="60"/>
      <c r="AG195" s="73"/>
      <c r="AH195" s="73"/>
      <c r="AI195" s="73"/>
      <c r="AJ195" s="60"/>
      <c r="AK195" s="73"/>
      <c r="AL195" s="73"/>
      <c r="AM195" s="81"/>
      <c r="AN195" s="73"/>
      <c r="AO195" s="78"/>
      <c r="AP195" s="78"/>
      <c r="AQ195" s="78"/>
      <c r="AR195" s="78"/>
      <c r="AS195" s="73"/>
      <c r="AT195" s="73"/>
      <c r="AU195" s="73"/>
      <c r="AV195" s="78"/>
      <c r="AW195" s="73"/>
      <c r="AX195" s="73"/>
      <c r="AY195" s="82"/>
      <c r="AZ195" s="82"/>
      <c r="BA195" s="73"/>
      <c r="BB195" s="73"/>
      <c r="BC195" s="82"/>
      <c r="BD195" s="73"/>
      <c r="BE195" s="73"/>
      <c r="BF195" s="73"/>
      <c r="BG195" s="73"/>
      <c r="BH195" s="82"/>
      <c r="BI195" s="82"/>
      <c r="BJ195" s="82"/>
      <c r="BK195" s="82"/>
      <c r="BL195" s="82"/>
      <c r="BM195" s="82"/>
      <c r="BN195" s="82"/>
      <c r="BO195" s="73"/>
      <c r="BP195" s="68"/>
      <c r="BQ195" s="73"/>
      <c r="BR195" s="48"/>
    </row>
    <row r="196" spans="1:70" s="47" customFormat="1" ht="34.799999999999997" customHeight="1" x14ac:dyDescent="0.3">
      <c r="A196" s="60"/>
      <c r="B196" s="61" t="e">
        <f>VLOOKUP(E196,'Active-Bldg List ref'!$A:$E,4,FALSE)</f>
        <v>#N/A</v>
      </c>
      <c r="C196" s="61" t="e">
        <f>VLOOKUP(E196,'Active-Bldg List ref'!$A:$E,5,FALSE)</f>
        <v>#N/A</v>
      </c>
      <c r="D196" s="61" t="e">
        <f>VLOOKUP(E196,'Active-Bldg List ref'!$A:$B,2,FALSE)</f>
        <v>#N/A</v>
      </c>
      <c r="E196" s="61" t="e">
        <f>INDEX('Active-Bldg List ref'!$A:$A,MATCH(F196,'Active-Bldg List ref'!$C:$C,0))</f>
        <v>#N/A</v>
      </c>
      <c r="F196" s="62"/>
      <c r="G196" s="63"/>
      <c r="H196" s="64"/>
      <c r="I196" s="61" t="e">
        <f>INDEX('Keyword &amp; Type ref'!B:B,MATCH(K196,'Keyword &amp; Type ref'!D:D,0))</f>
        <v>#N/A</v>
      </c>
      <c r="J196" s="66" t="e">
        <f>INDEX('Keyword &amp; Type ref'!F:F,MATCH(L196,'Keyword &amp; Type ref'!H:H,0))</f>
        <v>#N/A</v>
      </c>
      <c r="K196" s="65"/>
      <c r="L196" s="65"/>
      <c r="M196" s="62"/>
      <c r="N196" s="67"/>
      <c r="O196" s="68"/>
      <c r="P196" s="68"/>
      <c r="Q196" s="69" t="e">
        <f>INDEX('Keyword &amp; Type ref'!$F:$V,MATCH(J196,'Keyword &amp; Type ref'!$F:$F,0),MATCH(B196,'Keyword &amp; Type ref'!$1:$1,0))</f>
        <v>#N/A</v>
      </c>
      <c r="R196" s="70" t="e">
        <f>VLOOKUP(J196,'Keyword &amp; Type ref'!$F:$L,7,FALSE)</f>
        <v>#N/A</v>
      </c>
      <c r="S196" s="71" t="e">
        <f>CONCATENATE(E196,":",VLOOKUP(J196,'Keyword &amp; Type ref'!F:H, 3,FALSE),":",$X196)</f>
        <v>#N/A</v>
      </c>
      <c r="T196" s="72" t="e">
        <f t="shared" si="6"/>
        <v>#N/A</v>
      </c>
      <c r="U196" s="73"/>
      <c r="V196" s="74" t="e">
        <f t="shared" si="7"/>
        <v>#N/A</v>
      </c>
      <c r="W196" s="75"/>
      <c r="X196" s="68"/>
      <c r="Y196" s="68"/>
      <c r="Z196" s="76"/>
      <c r="AA196" s="77" t="e">
        <f>INDEX('MFR_List ref'!$A:$A,MATCH($AB196,'MFR_List ref'!$B:$B,0))</f>
        <v>#N/A</v>
      </c>
      <c r="AB196" s="62"/>
      <c r="AC196" s="78"/>
      <c r="AD196" s="79"/>
      <c r="AE196" s="80"/>
      <c r="AF196" s="60"/>
      <c r="AG196" s="73"/>
      <c r="AH196" s="73"/>
      <c r="AI196" s="73"/>
      <c r="AJ196" s="60"/>
      <c r="AK196" s="73"/>
      <c r="AL196" s="73"/>
      <c r="AM196" s="81"/>
      <c r="AN196" s="73"/>
      <c r="AO196" s="78"/>
      <c r="AP196" s="78"/>
      <c r="AQ196" s="78"/>
      <c r="AR196" s="78"/>
      <c r="AS196" s="73"/>
      <c r="AT196" s="73"/>
      <c r="AU196" s="73"/>
      <c r="AV196" s="78"/>
      <c r="AW196" s="73"/>
      <c r="AX196" s="73"/>
      <c r="AY196" s="82"/>
      <c r="AZ196" s="82"/>
      <c r="BA196" s="73"/>
      <c r="BB196" s="73"/>
      <c r="BC196" s="82"/>
      <c r="BD196" s="73"/>
      <c r="BE196" s="73"/>
      <c r="BF196" s="73"/>
      <c r="BG196" s="73"/>
      <c r="BH196" s="82"/>
      <c r="BI196" s="82"/>
      <c r="BJ196" s="82"/>
      <c r="BK196" s="82"/>
      <c r="BL196" s="82"/>
      <c r="BM196" s="82"/>
      <c r="BN196" s="82"/>
      <c r="BO196" s="73"/>
      <c r="BP196" s="68"/>
      <c r="BQ196" s="73"/>
      <c r="BR196" s="48"/>
    </row>
    <row r="197" spans="1:70" s="47" customFormat="1" ht="34.799999999999997" customHeight="1" x14ac:dyDescent="0.3">
      <c r="A197" s="60"/>
      <c r="B197" s="61" t="e">
        <f>VLOOKUP(E197,'Active-Bldg List ref'!$A:$E,4,FALSE)</f>
        <v>#N/A</v>
      </c>
      <c r="C197" s="61" t="e">
        <f>VLOOKUP(E197,'Active-Bldg List ref'!$A:$E,5,FALSE)</f>
        <v>#N/A</v>
      </c>
      <c r="D197" s="61" t="e">
        <f>VLOOKUP(E197,'Active-Bldg List ref'!$A:$B,2,FALSE)</f>
        <v>#N/A</v>
      </c>
      <c r="E197" s="61" t="e">
        <f>INDEX('Active-Bldg List ref'!$A:$A,MATCH(F197,'Active-Bldg List ref'!$C:$C,0))</f>
        <v>#N/A</v>
      </c>
      <c r="F197" s="62"/>
      <c r="G197" s="63"/>
      <c r="H197" s="64"/>
      <c r="I197" s="61" t="e">
        <f>INDEX('Keyword &amp; Type ref'!B:B,MATCH(K197,'Keyword &amp; Type ref'!D:D,0))</f>
        <v>#N/A</v>
      </c>
      <c r="J197" s="66" t="e">
        <f>INDEX('Keyword &amp; Type ref'!F:F,MATCH(L197,'Keyword &amp; Type ref'!H:H,0))</f>
        <v>#N/A</v>
      </c>
      <c r="K197" s="65"/>
      <c r="L197" s="65"/>
      <c r="M197" s="62"/>
      <c r="N197" s="67"/>
      <c r="O197" s="68"/>
      <c r="P197" s="68"/>
      <c r="Q197" s="69" t="e">
        <f>INDEX('Keyword &amp; Type ref'!$F:$V,MATCH(J197,'Keyword &amp; Type ref'!$F:$F,0),MATCH(B197,'Keyword &amp; Type ref'!$1:$1,0))</f>
        <v>#N/A</v>
      </c>
      <c r="R197" s="70" t="e">
        <f>VLOOKUP(J197,'Keyword &amp; Type ref'!$F:$L,7,FALSE)</f>
        <v>#N/A</v>
      </c>
      <c r="S197" s="71" t="e">
        <f>CONCATENATE(E197,":",VLOOKUP(J197,'Keyword &amp; Type ref'!F:H, 3,FALSE),":",$X197)</f>
        <v>#N/A</v>
      </c>
      <c r="T197" s="72" t="e">
        <f t="shared" si="6"/>
        <v>#N/A</v>
      </c>
      <c r="U197" s="73"/>
      <c r="V197" s="74" t="e">
        <f t="shared" si="7"/>
        <v>#N/A</v>
      </c>
      <c r="W197" s="75"/>
      <c r="X197" s="68"/>
      <c r="Y197" s="68"/>
      <c r="Z197" s="76"/>
      <c r="AA197" s="77" t="e">
        <f>INDEX('MFR_List ref'!$A:$A,MATCH($AB197,'MFR_List ref'!$B:$B,0))</f>
        <v>#N/A</v>
      </c>
      <c r="AB197" s="62"/>
      <c r="AC197" s="78"/>
      <c r="AD197" s="79"/>
      <c r="AE197" s="80"/>
      <c r="AF197" s="60"/>
      <c r="AG197" s="73"/>
      <c r="AH197" s="73"/>
      <c r="AI197" s="73"/>
      <c r="AJ197" s="60"/>
      <c r="AK197" s="73"/>
      <c r="AL197" s="73"/>
      <c r="AM197" s="81"/>
      <c r="AN197" s="73"/>
      <c r="AO197" s="78"/>
      <c r="AP197" s="78"/>
      <c r="AQ197" s="78"/>
      <c r="AR197" s="78"/>
      <c r="AS197" s="73"/>
      <c r="AT197" s="73"/>
      <c r="AU197" s="73"/>
      <c r="AV197" s="78"/>
      <c r="AW197" s="73"/>
      <c r="AX197" s="73"/>
      <c r="AY197" s="82"/>
      <c r="AZ197" s="82"/>
      <c r="BA197" s="73"/>
      <c r="BB197" s="73"/>
      <c r="BC197" s="82"/>
      <c r="BD197" s="73"/>
      <c r="BE197" s="73"/>
      <c r="BF197" s="73"/>
      <c r="BG197" s="73"/>
      <c r="BH197" s="82"/>
      <c r="BI197" s="82"/>
      <c r="BJ197" s="82"/>
      <c r="BK197" s="82"/>
      <c r="BL197" s="82"/>
      <c r="BM197" s="82"/>
      <c r="BN197" s="82"/>
      <c r="BO197" s="73"/>
      <c r="BP197" s="68"/>
      <c r="BQ197" s="73"/>
      <c r="BR197" s="48"/>
    </row>
    <row r="198" spans="1:70" s="47" customFormat="1" ht="34.799999999999997" customHeight="1" x14ac:dyDescent="0.3">
      <c r="A198" s="60"/>
      <c r="B198" s="61" t="e">
        <f>VLOOKUP(E198,'Active-Bldg List ref'!$A:$E,4,FALSE)</f>
        <v>#N/A</v>
      </c>
      <c r="C198" s="61" t="e">
        <f>VLOOKUP(E198,'Active-Bldg List ref'!$A:$E,5,FALSE)</f>
        <v>#N/A</v>
      </c>
      <c r="D198" s="61" t="e">
        <f>VLOOKUP(E198,'Active-Bldg List ref'!$A:$B,2,FALSE)</f>
        <v>#N/A</v>
      </c>
      <c r="E198" s="61" t="e">
        <f>INDEX('Active-Bldg List ref'!$A:$A,MATCH(F198,'Active-Bldg List ref'!$C:$C,0))</f>
        <v>#N/A</v>
      </c>
      <c r="F198" s="62"/>
      <c r="G198" s="63"/>
      <c r="H198" s="64"/>
      <c r="I198" s="61" t="e">
        <f>INDEX('Keyword &amp; Type ref'!B:B,MATCH(K198,'Keyword &amp; Type ref'!D:D,0))</f>
        <v>#N/A</v>
      </c>
      <c r="J198" s="66" t="e">
        <f>INDEX('Keyword &amp; Type ref'!F:F,MATCH(L198,'Keyword &amp; Type ref'!H:H,0))</f>
        <v>#N/A</v>
      </c>
      <c r="K198" s="65"/>
      <c r="L198" s="65"/>
      <c r="M198" s="62"/>
      <c r="N198" s="67"/>
      <c r="O198" s="68"/>
      <c r="P198" s="68"/>
      <c r="Q198" s="69" t="e">
        <f>INDEX('Keyword &amp; Type ref'!$F:$V,MATCH(J198,'Keyword &amp; Type ref'!$F:$F,0),MATCH(B198,'Keyword &amp; Type ref'!$1:$1,0))</f>
        <v>#N/A</v>
      </c>
      <c r="R198" s="70" t="e">
        <f>VLOOKUP(J198,'Keyword &amp; Type ref'!$F:$L,7,FALSE)</f>
        <v>#N/A</v>
      </c>
      <c r="S198" s="71" t="e">
        <f>CONCATENATE(E198,":",VLOOKUP(J198,'Keyword &amp; Type ref'!F:H, 3,FALSE),":",$X198)</f>
        <v>#N/A</v>
      </c>
      <c r="T198" s="72" t="e">
        <f t="shared" si="6"/>
        <v>#N/A</v>
      </c>
      <c r="U198" s="73"/>
      <c r="V198" s="74" t="e">
        <f t="shared" si="7"/>
        <v>#N/A</v>
      </c>
      <c r="W198" s="75"/>
      <c r="X198" s="68"/>
      <c r="Y198" s="68"/>
      <c r="Z198" s="76"/>
      <c r="AA198" s="77" t="e">
        <f>INDEX('MFR_List ref'!$A:$A,MATCH($AB198,'MFR_List ref'!$B:$B,0))</f>
        <v>#N/A</v>
      </c>
      <c r="AB198" s="62"/>
      <c r="AC198" s="78"/>
      <c r="AD198" s="79"/>
      <c r="AE198" s="80"/>
      <c r="AF198" s="60"/>
      <c r="AG198" s="73"/>
      <c r="AH198" s="73"/>
      <c r="AI198" s="73"/>
      <c r="AJ198" s="60"/>
      <c r="AK198" s="73"/>
      <c r="AL198" s="73"/>
      <c r="AM198" s="81"/>
      <c r="AN198" s="73"/>
      <c r="AO198" s="78"/>
      <c r="AP198" s="78"/>
      <c r="AQ198" s="78"/>
      <c r="AR198" s="78"/>
      <c r="AS198" s="73"/>
      <c r="AT198" s="73"/>
      <c r="AU198" s="73"/>
      <c r="AV198" s="78"/>
      <c r="AW198" s="73"/>
      <c r="AX198" s="73"/>
      <c r="AY198" s="82"/>
      <c r="AZ198" s="82"/>
      <c r="BA198" s="73"/>
      <c r="BB198" s="73"/>
      <c r="BC198" s="82"/>
      <c r="BD198" s="73"/>
      <c r="BE198" s="73"/>
      <c r="BF198" s="73"/>
      <c r="BG198" s="73"/>
      <c r="BH198" s="82"/>
      <c r="BI198" s="82"/>
      <c r="BJ198" s="82"/>
      <c r="BK198" s="82"/>
      <c r="BL198" s="82"/>
      <c r="BM198" s="82"/>
      <c r="BN198" s="82"/>
      <c r="BO198" s="73"/>
      <c r="BP198" s="68"/>
      <c r="BQ198" s="73"/>
      <c r="BR198" s="48"/>
    </row>
    <row r="199" spans="1:70" s="47" customFormat="1" ht="34.799999999999997" customHeight="1" x14ac:dyDescent="0.3">
      <c r="A199" s="60"/>
      <c r="B199" s="61" t="e">
        <f>VLOOKUP(E199,'Active-Bldg List ref'!$A:$E,4,FALSE)</f>
        <v>#N/A</v>
      </c>
      <c r="C199" s="61" t="e">
        <f>VLOOKUP(E199,'Active-Bldg List ref'!$A:$E,5,FALSE)</f>
        <v>#N/A</v>
      </c>
      <c r="D199" s="61" t="e">
        <f>VLOOKUP(E199,'Active-Bldg List ref'!$A:$B,2,FALSE)</f>
        <v>#N/A</v>
      </c>
      <c r="E199" s="61" t="e">
        <f>INDEX('Active-Bldg List ref'!$A:$A,MATCH(F199,'Active-Bldg List ref'!$C:$C,0))</f>
        <v>#N/A</v>
      </c>
      <c r="F199" s="62"/>
      <c r="G199" s="63"/>
      <c r="H199" s="64"/>
      <c r="I199" s="61" t="e">
        <f>INDEX('Keyword &amp; Type ref'!B:B,MATCH(K199,'Keyword &amp; Type ref'!D:D,0))</f>
        <v>#N/A</v>
      </c>
      <c r="J199" s="66" t="e">
        <f>INDEX('Keyword &amp; Type ref'!F:F,MATCH(L199,'Keyword &amp; Type ref'!H:H,0))</f>
        <v>#N/A</v>
      </c>
      <c r="K199" s="65"/>
      <c r="L199" s="65"/>
      <c r="M199" s="62"/>
      <c r="N199" s="67"/>
      <c r="O199" s="68"/>
      <c r="P199" s="68"/>
      <c r="Q199" s="69" t="e">
        <f>INDEX('Keyword &amp; Type ref'!$F:$V,MATCH(J199,'Keyword &amp; Type ref'!$F:$F,0),MATCH(B199,'Keyword &amp; Type ref'!$1:$1,0))</f>
        <v>#N/A</v>
      </c>
      <c r="R199" s="70" t="e">
        <f>VLOOKUP(J199,'Keyword &amp; Type ref'!$F:$L,7,FALSE)</f>
        <v>#N/A</v>
      </c>
      <c r="S199" s="71" t="e">
        <f>CONCATENATE(E199,":",VLOOKUP(J199,'Keyword &amp; Type ref'!F:H, 3,FALSE),":",$X199)</f>
        <v>#N/A</v>
      </c>
      <c r="T199" s="72" t="e">
        <f t="shared" si="6"/>
        <v>#N/A</v>
      </c>
      <c r="U199" s="73"/>
      <c r="V199" s="74" t="e">
        <f t="shared" si="7"/>
        <v>#N/A</v>
      </c>
      <c r="W199" s="75"/>
      <c r="X199" s="68"/>
      <c r="Y199" s="68"/>
      <c r="Z199" s="76"/>
      <c r="AA199" s="77" t="e">
        <f>INDEX('MFR_List ref'!$A:$A,MATCH($AB199,'MFR_List ref'!$B:$B,0))</f>
        <v>#N/A</v>
      </c>
      <c r="AB199" s="62"/>
      <c r="AC199" s="78"/>
      <c r="AD199" s="79"/>
      <c r="AE199" s="80"/>
      <c r="AF199" s="60"/>
      <c r="AG199" s="73"/>
      <c r="AH199" s="73"/>
      <c r="AI199" s="73"/>
      <c r="AJ199" s="60"/>
      <c r="AK199" s="73"/>
      <c r="AL199" s="73"/>
      <c r="AM199" s="81"/>
      <c r="AN199" s="73"/>
      <c r="AO199" s="78"/>
      <c r="AP199" s="78"/>
      <c r="AQ199" s="78"/>
      <c r="AR199" s="78"/>
      <c r="AS199" s="73"/>
      <c r="AT199" s="73"/>
      <c r="AU199" s="73"/>
      <c r="AV199" s="78"/>
      <c r="AW199" s="73"/>
      <c r="AX199" s="73"/>
      <c r="AY199" s="82"/>
      <c r="AZ199" s="82"/>
      <c r="BA199" s="73"/>
      <c r="BB199" s="73"/>
      <c r="BC199" s="82"/>
      <c r="BD199" s="73"/>
      <c r="BE199" s="73"/>
      <c r="BF199" s="73"/>
      <c r="BG199" s="73"/>
      <c r="BH199" s="82"/>
      <c r="BI199" s="82"/>
      <c r="BJ199" s="82"/>
      <c r="BK199" s="82"/>
      <c r="BL199" s="82"/>
      <c r="BM199" s="82"/>
      <c r="BN199" s="82"/>
      <c r="BO199" s="73"/>
      <c r="BP199" s="68"/>
      <c r="BQ199" s="73"/>
      <c r="BR199" s="48"/>
    </row>
    <row r="200" spans="1:70" s="47" customFormat="1" ht="34.799999999999997" customHeight="1" x14ac:dyDescent="0.3">
      <c r="A200" s="60"/>
      <c r="B200" s="61" t="e">
        <f>VLOOKUP(E200,'Active-Bldg List ref'!$A:$E,4,FALSE)</f>
        <v>#N/A</v>
      </c>
      <c r="C200" s="61" t="e">
        <f>VLOOKUP(E200,'Active-Bldg List ref'!$A:$E,5,FALSE)</f>
        <v>#N/A</v>
      </c>
      <c r="D200" s="61" t="e">
        <f>VLOOKUP(E200,'Active-Bldg List ref'!$A:$B,2,FALSE)</f>
        <v>#N/A</v>
      </c>
      <c r="E200" s="61" t="e">
        <f>INDEX('Active-Bldg List ref'!$A:$A,MATCH(F200,'Active-Bldg List ref'!$C:$C,0))</f>
        <v>#N/A</v>
      </c>
      <c r="F200" s="62"/>
      <c r="G200" s="63"/>
      <c r="H200" s="64"/>
      <c r="I200" s="61" t="e">
        <f>INDEX('Keyword &amp; Type ref'!B:B,MATCH(K200,'Keyword &amp; Type ref'!D:D,0))</f>
        <v>#N/A</v>
      </c>
      <c r="J200" s="66" t="e">
        <f>INDEX('Keyword &amp; Type ref'!F:F,MATCH(L200,'Keyword &amp; Type ref'!H:H,0))</f>
        <v>#N/A</v>
      </c>
      <c r="K200" s="65"/>
      <c r="L200" s="65"/>
      <c r="M200" s="62"/>
      <c r="N200" s="67"/>
      <c r="O200" s="68"/>
      <c r="P200" s="68"/>
      <c r="Q200" s="69" t="e">
        <f>INDEX('Keyword &amp; Type ref'!$F:$V,MATCH(J200,'Keyword &amp; Type ref'!$F:$F,0),MATCH(B200,'Keyword &amp; Type ref'!$1:$1,0))</f>
        <v>#N/A</v>
      </c>
      <c r="R200" s="70" t="e">
        <f>VLOOKUP(J200,'Keyword &amp; Type ref'!$F:$L,7,FALSE)</f>
        <v>#N/A</v>
      </c>
      <c r="S200" s="71" t="e">
        <f>CONCATENATE(E200,":",VLOOKUP(J200,'Keyword &amp; Type ref'!F:H, 3,FALSE),":",$X200)</f>
        <v>#N/A</v>
      </c>
      <c r="T200" s="72" t="e">
        <f t="shared" si="6"/>
        <v>#N/A</v>
      </c>
      <c r="U200" s="73"/>
      <c r="V200" s="74" t="e">
        <f t="shared" si="7"/>
        <v>#N/A</v>
      </c>
      <c r="W200" s="75"/>
      <c r="X200" s="68"/>
      <c r="Y200" s="68"/>
      <c r="Z200" s="76"/>
      <c r="AA200" s="77" t="e">
        <f>INDEX('MFR_List ref'!$A:$A,MATCH($AB200,'MFR_List ref'!$B:$B,0))</f>
        <v>#N/A</v>
      </c>
      <c r="AB200" s="62"/>
      <c r="AC200" s="78"/>
      <c r="AD200" s="79"/>
      <c r="AE200" s="80"/>
      <c r="AF200" s="60"/>
      <c r="AG200" s="73"/>
      <c r="AH200" s="73"/>
      <c r="AI200" s="73"/>
      <c r="AJ200" s="60"/>
      <c r="AK200" s="73"/>
      <c r="AL200" s="73"/>
      <c r="AM200" s="81"/>
      <c r="AN200" s="73"/>
      <c r="AO200" s="78"/>
      <c r="AP200" s="78"/>
      <c r="AQ200" s="78"/>
      <c r="AR200" s="78"/>
      <c r="AS200" s="73"/>
      <c r="AT200" s="73"/>
      <c r="AU200" s="73"/>
      <c r="AV200" s="78"/>
      <c r="AW200" s="73"/>
      <c r="AX200" s="73"/>
      <c r="AY200" s="82"/>
      <c r="AZ200" s="82"/>
      <c r="BA200" s="73"/>
      <c r="BB200" s="73"/>
      <c r="BC200" s="82"/>
      <c r="BD200" s="73"/>
      <c r="BE200" s="73"/>
      <c r="BF200" s="73"/>
      <c r="BG200" s="73"/>
      <c r="BH200" s="82"/>
      <c r="BI200" s="82"/>
      <c r="BJ200" s="82"/>
      <c r="BK200" s="82"/>
      <c r="BL200" s="82"/>
      <c r="BM200" s="82"/>
      <c r="BN200" s="82"/>
      <c r="BO200" s="73"/>
      <c r="BP200" s="68"/>
      <c r="BQ200" s="73"/>
      <c r="BR200" s="48"/>
    </row>
    <row r="201" spans="1:70" s="47" customFormat="1" ht="34.799999999999997" customHeight="1" x14ac:dyDescent="0.3">
      <c r="A201" s="60"/>
      <c r="B201" s="61" t="e">
        <f>VLOOKUP(E201,'Active-Bldg List ref'!$A:$E,4,FALSE)</f>
        <v>#N/A</v>
      </c>
      <c r="C201" s="61" t="e">
        <f>VLOOKUP(E201,'Active-Bldg List ref'!$A:$E,5,FALSE)</f>
        <v>#N/A</v>
      </c>
      <c r="D201" s="61" t="e">
        <f>VLOOKUP(E201,'Active-Bldg List ref'!$A:$B,2,FALSE)</f>
        <v>#N/A</v>
      </c>
      <c r="E201" s="61" t="e">
        <f>INDEX('Active-Bldg List ref'!$A:$A,MATCH(F201,'Active-Bldg List ref'!$C:$C,0))</f>
        <v>#N/A</v>
      </c>
      <c r="F201" s="62"/>
      <c r="G201" s="63"/>
      <c r="H201" s="64"/>
      <c r="I201" s="61" t="e">
        <f>INDEX('Keyword &amp; Type ref'!B:B,MATCH(K201,'Keyword &amp; Type ref'!D:D,0))</f>
        <v>#N/A</v>
      </c>
      <c r="J201" s="66" t="e">
        <f>INDEX('Keyword &amp; Type ref'!F:F,MATCH(L201,'Keyword &amp; Type ref'!H:H,0))</f>
        <v>#N/A</v>
      </c>
      <c r="K201" s="65"/>
      <c r="L201" s="65"/>
      <c r="M201" s="62"/>
      <c r="N201" s="67"/>
      <c r="O201" s="68"/>
      <c r="P201" s="68"/>
      <c r="Q201" s="69" t="e">
        <f>INDEX('Keyword &amp; Type ref'!$F:$V,MATCH(J201,'Keyword &amp; Type ref'!$F:$F,0),MATCH(B201,'Keyword &amp; Type ref'!$1:$1,0))</f>
        <v>#N/A</v>
      </c>
      <c r="R201" s="70" t="e">
        <f>VLOOKUP(J201,'Keyword &amp; Type ref'!$F:$L,7,FALSE)</f>
        <v>#N/A</v>
      </c>
      <c r="S201" s="71" t="e">
        <f>CONCATENATE(E201,":",VLOOKUP(J201,'Keyword &amp; Type ref'!F:H, 3,FALSE),":",$X201)</f>
        <v>#N/A</v>
      </c>
      <c r="T201" s="72" t="e">
        <f t="shared" si="6"/>
        <v>#N/A</v>
      </c>
      <c r="U201" s="73"/>
      <c r="V201" s="74" t="e">
        <f t="shared" si="7"/>
        <v>#N/A</v>
      </c>
      <c r="W201" s="75"/>
      <c r="X201" s="68"/>
      <c r="Y201" s="68"/>
      <c r="Z201" s="76"/>
      <c r="AA201" s="77" t="e">
        <f>INDEX('MFR_List ref'!$A:$A,MATCH($AB201,'MFR_List ref'!$B:$B,0))</f>
        <v>#N/A</v>
      </c>
      <c r="AB201" s="62"/>
      <c r="AC201" s="78"/>
      <c r="AD201" s="79"/>
      <c r="AE201" s="80"/>
      <c r="AF201" s="60"/>
      <c r="AG201" s="73"/>
      <c r="AH201" s="73"/>
      <c r="AI201" s="73"/>
      <c r="AJ201" s="60"/>
      <c r="AK201" s="73"/>
      <c r="AL201" s="73"/>
      <c r="AM201" s="81"/>
      <c r="AN201" s="73"/>
      <c r="AO201" s="78"/>
      <c r="AP201" s="78"/>
      <c r="AQ201" s="78"/>
      <c r="AR201" s="78"/>
      <c r="AS201" s="73"/>
      <c r="AT201" s="73"/>
      <c r="AU201" s="73"/>
      <c r="AV201" s="78"/>
      <c r="AW201" s="73"/>
      <c r="AX201" s="73"/>
      <c r="AY201" s="82"/>
      <c r="AZ201" s="82"/>
      <c r="BA201" s="73"/>
      <c r="BB201" s="73"/>
      <c r="BC201" s="82"/>
      <c r="BD201" s="73"/>
      <c r="BE201" s="73"/>
      <c r="BF201" s="73"/>
      <c r="BG201" s="73"/>
      <c r="BH201" s="82"/>
      <c r="BI201" s="82"/>
      <c r="BJ201" s="82"/>
      <c r="BK201" s="82"/>
      <c r="BL201" s="82"/>
      <c r="BM201" s="82"/>
      <c r="BN201" s="82"/>
      <c r="BO201" s="73"/>
      <c r="BP201" s="68"/>
      <c r="BQ201" s="73"/>
      <c r="BR201" s="48"/>
    </row>
    <row r="202" spans="1:70" s="47" customFormat="1" ht="34.799999999999997" customHeight="1" x14ac:dyDescent="0.3">
      <c r="A202" s="60"/>
      <c r="B202" s="61" t="e">
        <f>VLOOKUP(E202,'Active-Bldg List ref'!$A:$E,4,FALSE)</f>
        <v>#N/A</v>
      </c>
      <c r="C202" s="61" t="e">
        <f>VLOOKUP(E202,'Active-Bldg List ref'!$A:$E,5,FALSE)</f>
        <v>#N/A</v>
      </c>
      <c r="D202" s="61" t="e">
        <f>VLOOKUP(E202,'Active-Bldg List ref'!$A:$B,2,FALSE)</f>
        <v>#N/A</v>
      </c>
      <c r="E202" s="61" t="e">
        <f>INDEX('Active-Bldg List ref'!$A:$A,MATCH(F202,'Active-Bldg List ref'!$C:$C,0))</f>
        <v>#N/A</v>
      </c>
      <c r="F202" s="62"/>
      <c r="G202" s="63"/>
      <c r="H202" s="64"/>
      <c r="I202" s="61" t="e">
        <f>INDEX('Keyword &amp; Type ref'!B:B,MATCH(K202,'Keyword &amp; Type ref'!D:D,0))</f>
        <v>#N/A</v>
      </c>
      <c r="J202" s="66" t="e">
        <f>INDEX('Keyword &amp; Type ref'!F:F,MATCH(L202,'Keyword &amp; Type ref'!H:H,0))</f>
        <v>#N/A</v>
      </c>
      <c r="K202" s="65"/>
      <c r="L202" s="65"/>
      <c r="M202" s="62"/>
      <c r="N202" s="67"/>
      <c r="O202" s="68"/>
      <c r="P202" s="68"/>
      <c r="Q202" s="69" t="e">
        <f>INDEX('Keyword &amp; Type ref'!$F:$V,MATCH(J202,'Keyword &amp; Type ref'!$F:$F,0),MATCH(B202,'Keyword &amp; Type ref'!$1:$1,0))</f>
        <v>#N/A</v>
      </c>
      <c r="R202" s="70" t="e">
        <f>VLOOKUP(J202,'Keyword &amp; Type ref'!$F:$L,7,FALSE)</f>
        <v>#N/A</v>
      </c>
      <c r="S202" s="71" t="e">
        <f>CONCATENATE(E202,":",VLOOKUP(J202,'Keyword &amp; Type ref'!F:H, 3,FALSE),":",$X202)</f>
        <v>#N/A</v>
      </c>
      <c r="T202" s="72" t="e">
        <f t="shared" si="6"/>
        <v>#N/A</v>
      </c>
      <c r="U202" s="73"/>
      <c r="V202" s="74" t="e">
        <f t="shared" si="7"/>
        <v>#N/A</v>
      </c>
      <c r="W202" s="75"/>
      <c r="X202" s="68"/>
      <c r="Y202" s="68"/>
      <c r="Z202" s="76"/>
      <c r="AA202" s="77" t="e">
        <f>INDEX('MFR_List ref'!$A:$A,MATCH($AB202,'MFR_List ref'!$B:$B,0))</f>
        <v>#N/A</v>
      </c>
      <c r="AB202" s="62"/>
      <c r="AC202" s="78"/>
      <c r="AD202" s="79"/>
      <c r="AE202" s="80"/>
      <c r="AF202" s="60"/>
      <c r="AG202" s="73"/>
      <c r="AH202" s="73"/>
      <c r="AI202" s="73"/>
      <c r="AJ202" s="60"/>
      <c r="AK202" s="73"/>
      <c r="AL202" s="73"/>
      <c r="AM202" s="81"/>
      <c r="AN202" s="73"/>
      <c r="AO202" s="78"/>
      <c r="AP202" s="78"/>
      <c r="AQ202" s="78"/>
      <c r="AR202" s="78"/>
      <c r="AS202" s="73"/>
      <c r="AT202" s="73"/>
      <c r="AU202" s="73"/>
      <c r="AV202" s="78"/>
      <c r="AW202" s="73"/>
      <c r="AX202" s="73"/>
      <c r="AY202" s="82"/>
      <c r="AZ202" s="82"/>
      <c r="BA202" s="73"/>
      <c r="BB202" s="73"/>
      <c r="BC202" s="82"/>
      <c r="BD202" s="73"/>
      <c r="BE202" s="73"/>
      <c r="BF202" s="73"/>
      <c r="BG202" s="73"/>
      <c r="BH202" s="82"/>
      <c r="BI202" s="82"/>
      <c r="BJ202" s="82"/>
      <c r="BK202" s="82"/>
      <c r="BL202" s="82"/>
      <c r="BM202" s="82"/>
      <c r="BN202" s="82"/>
      <c r="BO202" s="73"/>
      <c r="BP202" s="68"/>
      <c r="BQ202" s="73"/>
      <c r="BR202" s="48"/>
    </row>
    <row r="203" spans="1:70" s="47" customFormat="1" ht="34.799999999999997" customHeight="1" x14ac:dyDescent="0.3">
      <c r="A203" s="60"/>
      <c r="B203" s="61" t="e">
        <f>VLOOKUP(E203,'Active-Bldg List ref'!$A:$E,4,FALSE)</f>
        <v>#N/A</v>
      </c>
      <c r="C203" s="61" t="e">
        <f>VLOOKUP(E203,'Active-Bldg List ref'!$A:$E,5,FALSE)</f>
        <v>#N/A</v>
      </c>
      <c r="D203" s="61" t="e">
        <f>VLOOKUP(E203,'Active-Bldg List ref'!$A:$B,2,FALSE)</f>
        <v>#N/A</v>
      </c>
      <c r="E203" s="61" t="e">
        <f>INDEX('Active-Bldg List ref'!$A:$A,MATCH(F203,'Active-Bldg List ref'!$C:$C,0))</f>
        <v>#N/A</v>
      </c>
      <c r="F203" s="62"/>
      <c r="G203" s="63"/>
      <c r="H203" s="64"/>
      <c r="I203" s="61" t="e">
        <f>INDEX('Keyword &amp; Type ref'!B:B,MATCH(K203,'Keyword &amp; Type ref'!D:D,0))</f>
        <v>#N/A</v>
      </c>
      <c r="J203" s="66" t="e">
        <f>INDEX('Keyword &amp; Type ref'!F:F,MATCH(L203,'Keyword &amp; Type ref'!H:H,0))</f>
        <v>#N/A</v>
      </c>
      <c r="K203" s="65"/>
      <c r="L203" s="65"/>
      <c r="M203" s="62"/>
      <c r="N203" s="67"/>
      <c r="O203" s="68"/>
      <c r="P203" s="68"/>
      <c r="Q203" s="69" t="e">
        <f>INDEX('Keyword &amp; Type ref'!$F:$V,MATCH(J203,'Keyword &amp; Type ref'!$F:$F,0),MATCH(B203,'Keyword &amp; Type ref'!$1:$1,0))</f>
        <v>#N/A</v>
      </c>
      <c r="R203" s="70" t="e">
        <f>VLOOKUP(J203,'Keyword &amp; Type ref'!$F:$L,7,FALSE)</f>
        <v>#N/A</v>
      </c>
      <c r="S203" s="71" t="e">
        <f>CONCATENATE(E203,":",VLOOKUP(J203,'Keyword &amp; Type ref'!F:H, 3,FALSE),":",$X203)</f>
        <v>#N/A</v>
      </c>
      <c r="T203" s="72" t="e">
        <f t="shared" si="6"/>
        <v>#N/A</v>
      </c>
      <c r="U203" s="73"/>
      <c r="V203" s="74" t="e">
        <f t="shared" si="7"/>
        <v>#N/A</v>
      </c>
      <c r="W203" s="75"/>
      <c r="X203" s="68"/>
      <c r="Y203" s="68"/>
      <c r="Z203" s="76"/>
      <c r="AA203" s="77" t="e">
        <f>INDEX('MFR_List ref'!$A:$A,MATCH($AB203,'MFR_List ref'!$B:$B,0))</f>
        <v>#N/A</v>
      </c>
      <c r="AB203" s="62"/>
      <c r="AC203" s="78"/>
      <c r="AD203" s="79"/>
      <c r="AE203" s="80"/>
      <c r="AF203" s="60"/>
      <c r="AG203" s="73"/>
      <c r="AH203" s="73"/>
      <c r="AI203" s="73"/>
      <c r="AJ203" s="60"/>
      <c r="AK203" s="73"/>
      <c r="AL203" s="73"/>
      <c r="AM203" s="81"/>
      <c r="AN203" s="73"/>
      <c r="AO203" s="78"/>
      <c r="AP203" s="78"/>
      <c r="AQ203" s="78"/>
      <c r="AR203" s="78"/>
      <c r="AS203" s="73"/>
      <c r="AT203" s="73"/>
      <c r="AU203" s="73"/>
      <c r="AV203" s="78"/>
      <c r="AW203" s="73"/>
      <c r="AX203" s="73"/>
      <c r="AY203" s="82"/>
      <c r="AZ203" s="82"/>
      <c r="BA203" s="73"/>
      <c r="BB203" s="73"/>
      <c r="BC203" s="82"/>
      <c r="BD203" s="73"/>
      <c r="BE203" s="73"/>
      <c r="BF203" s="73"/>
      <c r="BG203" s="73"/>
      <c r="BH203" s="82"/>
      <c r="BI203" s="82"/>
      <c r="BJ203" s="82"/>
      <c r="BK203" s="82"/>
      <c r="BL203" s="82"/>
      <c r="BM203" s="82"/>
      <c r="BN203" s="82"/>
      <c r="BO203" s="73"/>
      <c r="BP203" s="68"/>
      <c r="BQ203" s="73"/>
      <c r="BR203" s="48"/>
    </row>
    <row r="204" spans="1:70" s="47" customFormat="1" ht="34.799999999999997" customHeight="1" x14ac:dyDescent="0.3">
      <c r="A204" s="60"/>
      <c r="B204" s="61" t="e">
        <f>VLOOKUP(E204,'Active-Bldg List ref'!$A:$E,4,FALSE)</f>
        <v>#N/A</v>
      </c>
      <c r="C204" s="61" t="e">
        <f>VLOOKUP(E204,'Active-Bldg List ref'!$A:$E,5,FALSE)</f>
        <v>#N/A</v>
      </c>
      <c r="D204" s="61" t="e">
        <f>VLOOKUP(E204,'Active-Bldg List ref'!$A:$B,2,FALSE)</f>
        <v>#N/A</v>
      </c>
      <c r="E204" s="61" t="e">
        <f>INDEX('Active-Bldg List ref'!$A:$A,MATCH(F204,'Active-Bldg List ref'!$C:$C,0))</f>
        <v>#N/A</v>
      </c>
      <c r="F204" s="62"/>
      <c r="G204" s="63"/>
      <c r="H204" s="64"/>
      <c r="I204" s="61" t="e">
        <f>INDEX('Keyword &amp; Type ref'!B:B,MATCH(K204,'Keyword &amp; Type ref'!D:D,0))</f>
        <v>#N/A</v>
      </c>
      <c r="J204" s="66" t="e">
        <f>INDEX('Keyword &amp; Type ref'!F:F,MATCH(L204,'Keyword &amp; Type ref'!H:H,0))</f>
        <v>#N/A</v>
      </c>
      <c r="K204" s="65"/>
      <c r="L204" s="65"/>
      <c r="M204" s="62"/>
      <c r="N204" s="67"/>
      <c r="O204" s="68"/>
      <c r="P204" s="68"/>
      <c r="Q204" s="69" t="e">
        <f>INDEX('Keyword &amp; Type ref'!$F:$V,MATCH(J204,'Keyword &amp; Type ref'!$F:$F,0),MATCH(B204,'Keyword &amp; Type ref'!$1:$1,0))</f>
        <v>#N/A</v>
      </c>
      <c r="R204" s="70" t="e">
        <f>VLOOKUP(J204,'Keyword &amp; Type ref'!$F:$L,7,FALSE)</f>
        <v>#N/A</v>
      </c>
      <c r="S204" s="71" t="e">
        <f>CONCATENATE(E204,":",VLOOKUP(J204,'Keyword &amp; Type ref'!F:H, 3,FALSE),":",$X204)</f>
        <v>#N/A</v>
      </c>
      <c r="T204" s="72" t="e">
        <f t="shared" si="6"/>
        <v>#N/A</v>
      </c>
      <c r="U204" s="73"/>
      <c r="V204" s="74" t="e">
        <f t="shared" si="7"/>
        <v>#N/A</v>
      </c>
      <c r="W204" s="75"/>
      <c r="X204" s="68"/>
      <c r="Y204" s="68"/>
      <c r="Z204" s="76"/>
      <c r="AA204" s="77" t="e">
        <f>INDEX('MFR_List ref'!$A:$A,MATCH($AB204,'MFR_List ref'!$B:$B,0))</f>
        <v>#N/A</v>
      </c>
      <c r="AB204" s="62"/>
      <c r="AC204" s="78"/>
      <c r="AD204" s="79"/>
      <c r="AE204" s="80"/>
      <c r="AF204" s="60"/>
      <c r="AG204" s="73"/>
      <c r="AH204" s="73"/>
      <c r="AI204" s="73"/>
      <c r="AJ204" s="60"/>
      <c r="AK204" s="73"/>
      <c r="AL204" s="73"/>
      <c r="AM204" s="81"/>
      <c r="AN204" s="73"/>
      <c r="AO204" s="78"/>
      <c r="AP204" s="78"/>
      <c r="AQ204" s="78"/>
      <c r="AR204" s="78"/>
      <c r="AS204" s="73"/>
      <c r="AT204" s="73"/>
      <c r="AU204" s="73"/>
      <c r="AV204" s="78"/>
      <c r="AW204" s="73"/>
      <c r="AX204" s="73"/>
      <c r="AY204" s="82"/>
      <c r="AZ204" s="82"/>
      <c r="BA204" s="73"/>
      <c r="BB204" s="73"/>
      <c r="BC204" s="82"/>
      <c r="BD204" s="73"/>
      <c r="BE204" s="73"/>
      <c r="BF204" s="73"/>
      <c r="BG204" s="73"/>
      <c r="BH204" s="82"/>
      <c r="BI204" s="82"/>
      <c r="BJ204" s="82"/>
      <c r="BK204" s="82"/>
      <c r="BL204" s="82"/>
      <c r="BM204" s="82"/>
      <c r="BN204" s="82"/>
      <c r="BO204" s="73"/>
      <c r="BP204" s="68"/>
      <c r="BQ204" s="73"/>
      <c r="BR204" s="48"/>
    </row>
    <row r="205" spans="1:70" s="47" customFormat="1" ht="34.799999999999997" customHeight="1" x14ac:dyDescent="0.3">
      <c r="A205" s="60"/>
      <c r="B205" s="61" t="e">
        <f>VLOOKUP(E205,'Active-Bldg List ref'!$A:$E,4,FALSE)</f>
        <v>#N/A</v>
      </c>
      <c r="C205" s="61" t="e">
        <f>VLOOKUP(E205,'Active-Bldg List ref'!$A:$E,5,FALSE)</f>
        <v>#N/A</v>
      </c>
      <c r="D205" s="61" t="e">
        <f>VLOOKUP(E205,'Active-Bldg List ref'!$A:$B,2,FALSE)</f>
        <v>#N/A</v>
      </c>
      <c r="E205" s="61" t="e">
        <f>INDEX('Active-Bldg List ref'!$A:$A,MATCH(F205,'Active-Bldg List ref'!$C:$C,0))</f>
        <v>#N/A</v>
      </c>
      <c r="F205" s="62"/>
      <c r="G205" s="63"/>
      <c r="H205" s="64"/>
      <c r="I205" s="61" t="e">
        <f>INDEX('Keyword &amp; Type ref'!B:B,MATCH(K205,'Keyword &amp; Type ref'!D:D,0))</f>
        <v>#N/A</v>
      </c>
      <c r="J205" s="66" t="e">
        <f>INDEX('Keyword &amp; Type ref'!F:F,MATCH(L205,'Keyword &amp; Type ref'!H:H,0))</f>
        <v>#N/A</v>
      </c>
      <c r="K205" s="65"/>
      <c r="L205" s="65"/>
      <c r="M205" s="62"/>
      <c r="N205" s="67"/>
      <c r="O205" s="68"/>
      <c r="P205" s="68"/>
      <c r="Q205" s="69" t="e">
        <f>INDEX('Keyword &amp; Type ref'!$F:$V,MATCH(J205,'Keyword &amp; Type ref'!$F:$F,0),MATCH(B205,'Keyword &amp; Type ref'!$1:$1,0))</f>
        <v>#N/A</v>
      </c>
      <c r="R205" s="70" t="e">
        <f>VLOOKUP(J205,'Keyword &amp; Type ref'!$F:$L,7,FALSE)</f>
        <v>#N/A</v>
      </c>
      <c r="S205" s="71" t="e">
        <f>CONCATENATE(E205,":",VLOOKUP(J205,'Keyword &amp; Type ref'!F:H, 3,FALSE),":",$X205)</f>
        <v>#N/A</v>
      </c>
      <c r="T205" s="72" t="e">
        <f t="shared" si="6"/>
        <v>#N/A</v>
      </c>
      <c r="U205" s="73"/>
      <c r="V205" s="74" t="e">
        <f t="shared" si="7"/>
        <v>#N/A</v>
      </c>
      <c r="W205" s="75"/>
      <c r="X205" s="68"/>
      <c r="Y205" s="68"/>
      <c r="Z205" s="76"/>
      <c r="AA205" s="77" t="e">
        <f>INDEX('MFR_List ref'!$A:$A,MATCH($AB205,'MFR_List ref'!$B:$B,0))</f>
        <v>#N/A</v>
      </c>
      <c r="AB205" s="62"/>
      <c r="AC205" s="78"/>
      <c r="AD205" s="79"/>
      <c r="AE205" s="80"/>
      <c r="AF205" s="60"/>
      <c r="AG205" s="73"/>
      <c r="AH205" s="73"/>
      <c r="AI205" s="73"/>
      <c r="AJ205" s="60"/>
      <c r="AK205" s="73"/>
      <c r="AL205" s="73"/>
      <c r="AM205" s="81"/>
      <c r="AN205" s="73"/>
      <c r="AO205" s="78"/>
      <c r="AP205" s="78"/>
      <c r="AQ205" s="78"/>
      <c r="AR205" s="78"/>
      <c r="AS205" s="73"/>
      <c r="AT205" s="73"/>
      <c r="AU205" s="73"/>
      <c r="AV205" s="78"/>
      <c r="AW205" s="73"/>
      <c r="AX205" s="73"/>
      <c r="AY205" s="82"/>
      <c r="AZ205" s="82"/>
      <c r="BA205" s="73"/>
      <c r="BB205" s="73"/>
      <c r="BC205" s="82"/>
      <c r="BD205" s="73"/>
      <c r="BE205" s="73"/>
      <c r="BF205" s="73"/>
      <c r="BG205" s="73"/>
      <c r="BH205" s="82"/>
      <c r="BI205" s="82"/>
      <c r="BJ205" s="82"/>
      <c r="BK205" s="82"/>
      <c r="BL205" s="82"/>
      <c r="BM205" s="82"/>
      <c r="BN205" s="82"/>
      <c r="BO205" s="73"/>
      <c r="BP205" s="68"/>
      <c r="BQ205" s="73"/>
      <c r="BR205" s="48"/>
    </row>
    <row r="206" spans="1:70" s="47" customFormat="1" ht="34.799999999999997" customHeight="1" x14ac:dyDescent="0.3">
      <c r="A206" s="60"/>
      <c r="B206" s="61" t="e">
        <f>VLOOKUP(E206,'Active-Bldg List ref'!$A:$E,4,FALSE)</f>
        <v>#N/A</v>
      </c>
      <c r="C206" s="61" t="e">
        <f>VLOOKUP(E206,'Active-Bldg List ref'!$A:$E,5,FALSE)</f>
        <v>#N/A</v>
      </c>
      <c r="D206" s="61" t="e">
        <f>VLOOKUP(E206,'Active-Bldg List ref'!$A:$B,2,FALSE)</f>
        <v>#N/A</v>
      </c>
      <c r="E206" s="61" t="e">
        <f>INDEX('Active-Bldg List ref'!$A:$A,MATCH(F206,'Active-Bldg List ref'!$C:$C,0))</f>
        <v>#N/A</v>
      </c>
      <c r="F206" s="62"/>
      <c r="G206" s="63"/>
      <c r="H206" s="64"/>
      <c r="I206" s="61" t="e">
        <f>INDEX('Keyword &amp; Type ref'!B:B,MATCH(K206,'Keyword &amp; Type ref'!D:D,0))</f>
        <v>#N/A</v>
      </c>
      <c r="J206" s="66" t="e">
        <f>INDEX('Keyword &amp; Type ref'!F:F,MATCH(L206,'Keyword &amp; Type ref'!H:H,0))</f>
        <v>#N/A</v>
      </c>
      <c r="K206" s="65"/>
      <c r="L206" s="65"/>
      <c r="M206" s="62"/>
      <c r="N206" s="67"/>
      <c r="O206" s="68"/>
      <c r="P206" s="68"/>
      <c r="Q206" s="69" t="e">
        <f>INDEX('Keyword &amp; Type ref'!$F:$V,MATCH(J206,'Keyword &amp; Type ref'!$F:$F,0),MATCH(B206,'Keyword &amp; Type ref'!$1:$1,0))</f>
        <v>#N/A</v>
      </c>
      <c r="R206" s="70" t="e">
        <f>VLOOKUP(J206,'Keyword &amp; Type ref'!$F:$L,7,FALSE)</f>
        <v>#N/A</v>
      </c>
      <c r="S206" s="71" t="e">
        <f>CONCATENATE(E206,":",VLOOKUP(J206,'Keyword &amp; Type ref'!F:H, 3,FALSE),":",$X206)</f>
        <v>#N/A</v>
      </c>
      <c r="T206" s="72" t="e">
        <f t="shared" si="6"/>
        <v>#N/A</v>
      </c>
      <c r="U206" s="73"/>
      <c r="V206" s="74" t="e">
        <f t="shared" si="7"/>
        <v>#N/A</v>
      </c>
      <c r="W206" s="75"/>
      <c r="X206" s="68"/>
      <c r="Y206" s="68"/>
      <c r="Z206" s="76"/>
      <c r="AA206" s="77" t="e">
        <f>INDEX('MFR_List ref'!$A:$A,MATCH($AB206,'MFR_List ref'!$B:$B,0))</f>
        <v>#N/A</v>
      </c>
      <c r="AB206" s="62"/>
      <c r="AC206" s="78"/>
      <c r="AD206" s="79"/>
      <c r="AE206" s="80"/>
      <c r="AF206" s="60"/>
      <c r="AG206" s="73"/>
      <c r="AH206" s="73"/>
      <c r="AI206" s="73"/>
      <c r="AJ206" s="60"/>
      <c r="AK206" s="73"/>
      <c r="AL206" s="73"/>
      <c r="AM206" s="81"/>
      <c r="AN206" s="73"/>
      <c r="AO206" s="78"/>
      <c r="AP206" s="78"/>
      <c r="AQ206" s="78"/>
      <c r="AR206" s="78"/>
      <c r="AS206" s="73"/>
      <c r="AT206" s="73"/>
      <c r="AU206" s="73"/>
      <c r="AV206" s="78"/>
      <c r="AW206" s="73"/>
      <c r="AX206" s="73"/>
      <c r="AY206" s="82"/>
      <c r="AZ206" s="82"/>
      <c r="BA206" s="73"/>
      <c r="BB206" s="73"/>
      <c r="BC206" s="82"/>
      <c r="BD206" s="73"/>
      <c r="BE206" s="73"/>
      <c r="BF206" s="73"/>
      <c r="BG206" s="73"/>
      <c r="BH206" s="82"/>
      <c r="BI206" s="82"/>
      <c r="BJ206" s="82"/>
      <c r="BK206" s="82"/>
      <c r="BL206" s="82"/>
      <c r="BM206" s="82"/>
      <c r="BN206" s="82"/>
      <c r="BO206" s="73"/>
      <c r="BP206" s="68"/>
      <c r="BQ206" s="73"/>
      <c r="BR206" s="48"/>
    </row>
    <row r="207" spans="1:70" s="47" customFormat="1" ht="34.799999999999997" customHeight="1" x14ac:dyDescent="0.3">
      <c r="A207" s="60"/>
      <c r="B207" s="61" t="e">
        <f>VLOOKUP(E207,'Active-Bldg List ref'!$A:$E,4,FALSE)</f>
        <v>#N/A</v>
      </c>
      <c r="C207" s="61" t="e">
        <f>VLOOKUP(E207,'Active-Bldg List ref'!$A:$E,5,FALSE)</f>
        <v>#N/A</v>
      </c>
      <c r="D207" s="61" t="e">
        <f>VLOOKUP(E207,'Active-Bldg List ref'!$A:$B,2,FALSE)</f>
        <v>#N/A</v>
      </c>
      <c r="E207" s="61" t="e">
        <f>INDEX('Active-Bldg List ref'!$A:$A,MATCH(F207,'Active-Bldg List ref'!$C:$C,0))</f>
        <v>#N/A</v>
      </c>
      <c r="F207" s="62"/>
      <c r="G207" s="63"/>
      <c r="H207" s="64"/>
      <c r="I207" s="61" t="e">
        <f>INDEX('Keyword &amp; Type ref'!B:B,MATCH(K207,'Keyword &amp; Type ref'!D:D,0))</f>
        <v>#N/A</v>
      </c>
      <c r="J207" s="66" t="e">
        <f>INDEX('Keyword &amp; Type ref'!F:F,MATCH(L207,'Keyword &amp; Type ref'!H:H,0))</f>
        <v>#N/A</v>
      </c>
      <c r="K207" s="65"/>
      <c r="L207" s="65"/>
      <c r="M207" s="62"/>
      <c r="N207" s="67"/>
      <c r="O207" s="68"/>
      <c r="P207" s="68"/>
      <c r="Q207" s="69" t="e">
        <f>INDEX('Keyword &amp; Type ref'!$F:$V,MATCH(J207,'Keyword &amp; Type ref'!$F:$F,0),MATCH(B207,'Keyword &amp; Type ref'!$1:$1,0))</f>
        <v>#N/A</v>
      </c>
      <c r="R207" s="70" t="e">
        <f>VLOOKUP(J207,'Keyword &amp; Type ref'!$F:$L,7,FALSE)</f>
        <v>#N/A</v>
      </c>
      <c r="S207" s="71" t="e">
        <f>CONCATENATE(E207,":",VLOOKUP(J207,'Keyword &amp; Type ref'!F:H, 3,FALSE),":",$X207)</f>
        <v>#N/A</v>
      </c>
      <c r="T207" s="72" t="e">
        <f t="shared" si="6"/>
        <v>#N/A</v>
      </c>
      <c r="U207" s="73"/>
      <c r="V207" s="74" t="e">
        <f t="shared" si="7"/>
        <v>#N/A</v>
      </c>
      <c r="W207" s="75"/>
      <c r="X207" s="68"/>
      <c r="Y207" s="68"/>
      <c r="Z207" s="76"/>
      <c r="AA207" s="77" t="e">
        <f>INDEX('MFR_List ref'!$A:$A,MATCH($AB207,'MFR_List ref'!$B:$B,0))</f>
        <v>#N/A</v>
      </c>
      <c r="AB207" s="62"/>
      <c r="AC207" s="78"/>
      <c r="AD207" s="79"/>
      <c r="AE207" s="80"/>
      <c r="AF207" s="60"/>
      <c r="AG207" s="73"/>
      <c r="AH207" s="73"/>
      <c r="AI207" s="73"/>
      <c r="AJ207" s="60"/>
      <c r="AK207" s="73"/>
      <c r="AL207" s="73"/>
      <c r="AM207" s="81"/>
      <c r="AN207" s="73"/>
      <c r="AO207" s="78"/>
      <c r="AP207" s="78"/>
      <c r="AQ207" s="78"/>
      <c r="AR207" s="78"/>
      <c r="AS207" s="73"/>
      <c r="AT207" s="73"/>
      <c r="AU207" s="73"/>
      <c r="AV207" s="78"/>
      <c r="AW207" s="73"/>
      <c r="AX207" s="73"/>
      <c r="AY207" s="82"/>
      <c r="AZ207" s="82"/>
      <c r="BA207" s="73"/>
      <c r="BB207" s="73"/>
      <c r="BC207" s="82"/>
      <c r="BD207" s="73"/>
      <c r="BE207" s="73"/>
      <c r="BF207" s="73"/>
      <c r="BG207" s="73"/>
      <c r="BH207" s="82"/>
      <c r="BI207" s="82"/>
      <c r="BJ207" s="82"/>
      <c r="BK207" s="82"/>
      <c r="BL207" s="82"/>
      <c r="BM207" s="82"/>
      <c r="BN207" s="82"/>
      <c r="BO207" s="73"/>
      <c r="BP207" s="68"/>
      <c r="BQ207" s="73"/>
      <c r="BR207" s="48"/>
    </row>
    <row r="208" spans="1:70" s="47" customFormat="1" ht="34.799999999999997" customHeight="1" x14ac:dyDescent="0.3">
      <c r="A208" s="60"/>
      <c r="B208" s="61" t="e">
        <f>VLOOKUP(E208,'Active-Bldg List ref'!$A:$E,4,FALSE)</f>
        <v>#N/A</v>
      </c>
      <c r="C208" s="61" t="e">
        <f>VLOOKUP(E208,'Active-Bldg List ref'!$A:$E,5,FALSE)</f>
        <v>#N/A</v>
      </c>
      <c r="D208" s="61" t="e">
        <f>VLOOKUP(E208,'Active-Bldg List ref'!$A:$B,2,FALSE)</f>
        <v>#N/A</v>
      </c>
      <c r="E208" s="61" t="e">
        <f>INDEX('Active-Bldg List ref'!$A:$A,MATCH(F208,'Active-Bldg List ref'!$C:$C,0))</f>
        <v>#N/A</v>
      </c>
      <c r="F208" s="62"/>
      <c r="G208" s="63"/>
      <c r="H208" s="64"/>
      <c r="I208" s="61" t="e">
        <f>INDEX('Keyword &amp; Type ref'!B:B,MATCH(K208,'Keyword &amp; Type ref'!D:D,0))</f>
        <v>#N/A</v>
      </c>
      <c r="J208" s="66" t="e">
        <f>INDEX('Keyword &amp; Type ref'!F:F,MATCH(L208,'Keyword &amp; Type ref'!H:H,0))</f>
        <v>#N/A</v>
      </c>
      <c r="K208" s="65"/>
      <c r="L208" s="65"/>
      <c r="M208" s="62"/>
      <c r="N208" s="67"/>
      <c r="O208" s="68"/>
      <c r="P208" s="68"/>
      <c r="Q208" s="69" t="e">
        <f>INDEX('Keyword &amp; Type ref'!$F:$V,MATCH(J208,'Keyword &amp; Type ref'!$F:$F,0),MATCH(B208,'Keyword &amp; Type ref'!$1:$1,0))</f>
        <v>#N/A</v>
      </c>
      <c r="R208" s="70" t="e">
        <f>VLOOKUP(J208,'Keyword &amp; Type ref'!$F:$L,7,FALSE)</f>
        <v>#N/A</v>
      </c>
      <c r="S208" s="71" t="e">
        <f>CONCATENATE(E208,":",VLOOKUP(J208,'Keyword &amp; Type ref'!F:H, 3,FALSE),":",$X208)</f>
        <v>#N/A</v>
      </c>
      <c r="T208" s="72" t="e">
        <f t="shared" si="6"/>
        <v>#N/A</v>
      </c>
      <c r="U208" s="73"/>
      <c r="V208" s="74" t="e">
        <f t="shared" si="7"/>
        <v>#N/A</v>
      </c>
      <c r="W208" s="75"/>
      <c r="X208" s="68"/>
      <c r="Y208" s="68"/>
      <c r="Z208" s="76"/>
      <c r="AA208" s="77" t="e">
        <f>INDEX('MFR_List ref'!$A:$A,MATCH($AB208,'MFR_List ref'!$B:$B,0))</f>
        <v>#N/A</v>
      </c>
      <c r="AB208" s="62"/>
      <c r="AC208" s="78"/>
      <c r="AD208" s="79"/>
      <c r="AE208" s="80"/>
      <c r="AF208" s="60"/>
      <c r="AG208" s="73"/>
      <c r="AH208" s="73"/>
      <c r="AI208" s="73"/>
      <c r="AJ208" s="60"/>
      <c r="AK208" s="73"/>
      <c r="AL208" s="73"/>
      <c r="AM208" s="81"/>
      <c r="AN208" s="73"/>
      <c r="AO208" s="78"/>
      <c r="AP208" s="78"/>
      <c r="AQ208" s="78"/>
      <c r="AR208" s="78"/>
      <c r="AS208" s="73"/>
      <c r="AT208" s="73"/>
      <c r="AU208" s="73"/>
      <c r="AV208" s="78"/>
      <c r="AW208" s="73"/>
      <c r="AX208" s="73"/>
      <c r="AY208" s="82"/>
      <c r="AZ208" s="82"/>
      <c r="BA208" s="73"/>
      <c r="BB208" s="73"/>
      <c r="BC208" s="82"/>
      <c r="BD208" s="73"/>
      <c r="BE208" s="73"/>
      <c r="BF208" s="73"/>
      <c r="BG208" s="73"/>
      <c r="BH208" s="82"/>
      <c r="BI208" s="82"/>
      <c r="BJ208" s="82"/>
      <c r="BK208" s="82"/>
      <c r="BL208" s="82"/>
      <c r="BM208" s="82"/>
      <c r="BN208" s="82"/>
      <c r="BO208" s="73"/>
      <c r="BP208" s="68"/>
      <c r="BQ208" s="73"/>
      <c r="BR208" s="48"/>
    </row>
    <row r="209" spans="1:70" s="47" customFormat="1" ht="34.799999999999997" customHeight="1" x14ac:dyDescent="0.3">
      <c r="A209" s="60"/>
      <c r="B209" s="61" t="e">
        <f>VLOOKUP(E209,'Active-Bldg List ref'!$A:$E,4,FALSE)</f>
        <v>#N/A</v>
      </c>
      <c r="C209" s="61" t="e">
        <f>VLOOKUP(E209,'Active-Bldg List ref'!$A:$E,5,FALSE)</f>
        <v>#N/A</v>
      </c>
      <c r="D209" s="61" t="e">
        <f>VLOOKUP(E209,'Active-Bldg List ref'!$A:$B,2,FALSE)</f>
        <v>#N/A</v>
      </c>
      <c r="E209" s="61" t="e">
        <f>INDEX('Active-Bldg List ref'!$A:$A,MATCH(F209,'Active-Bldg List ref'!$C:$C,0))</f>
        <v>#N/A</v>
      </c>
      <c r="F209" s="62"/>
      <c r="G209" s="63"/>
      <c r="H209" s="64"/>
      <c r="I209" s="61" t="e">
        <f>INDEX('Keyword &amp; Type ref'!B:B,MATCH(K209,'Keyword &amp; Type ref'!D:D,0))</f>
        <v>#N/A</v>
      </c>
      <c r="J209" s="66" t="e">
        <f>INDEX('Keyword &amp; Type ref'!F:F,MATCH(L209,'Keyword &amp; Type ref'!H:H,0))</f>
        <v>#N/A</v>
      </c>
      <c r="K209" s="65"/>
      <c r="L209" s="65"/>
      <c r="M209" s="62"/>
      <c r="N209" s="67"/>
      <c r="O209" s="68"/>
      <c r="P209" s="68"/>
      <c r="Q209" s="69" t="e">
        <f>INDEX('Keyword &amp; Type ref'!$F:$V,MATCH(J209,'Keyword &amp; Type ref'!$F:$F,0),MATCH(B209,'Keyword &amp; Type ref'!$1:$1,0))</f>
        <v>#N/A</v>
      </c>
      <c r="R209" s="70" t="e">
        <f>VLOOKUP(J209,'Keyword &amp; Type ref'!$F:$L,7,FALSE)</f>
        <v>#N/A</v>
      </c>
      <c r="S209" s="71" t="e">
        <f>CONCATENATE(E209,":",VLOOKUP(J209,'Keyword &amp; Type ref'!F:H, 3,FALSE),":",$X209)</f>
        <v>#N/A</v>
      </c>
      <c r="T209" s="72" t="e">
        <f t="shared" si="6"/>
        <v>#N/A</v>
      </c>
      <c r="U209" s="73"/>
      <c r="V209" s="74" t="e">
        <f t="shared" si="7"/>
        <v>#N/A</v>
      </c>
      <c r="W209" s="75"/>
      <c r="X209" s="68"/>
      <c r="Y209" s="68"/>
      <c r="Z209" s="76"/>
      <c r="AA209" s="77" t="e">
        <f>INDEX('MFR_List ref'!$A:$A,MATCH($AB209,'MFR_List ref'!$B:$B,0))</f>
        <v>#N/A</v>
      </c>
      <c r="AB209" s="62"/>
      <c r="AC209" s="78"/>
      <c r="AD209" s="79"/>
      <c r="AE209" s="80"/>
      <c r="AF209" s="60"/>
      <c r="AG209" s="73"/>
      <c r="AH209" s="73"/>
      <c r="AI209" s="73"/>
      <c r="AJ209" s="60"/>
      <c r="AK209" s="73"/>
      <c r="AL209" s="73"/>
      <c r="AM209" s="81"/>
      <c r="AN209" s="73"/>
      <c r="AO209" s="78"/>
      <c r="AP209" s="78"/>
      <c r="AQ209" s="78"/>
      <c r="AR209" s="78"/>
      <c r="AS209" s="73"/>
      <c r="AT209" s="73"/>
      <c r="AU209" s="73"/>
      <c r="AV209" s="78"/>
      <c r="AW209" s="73"/>
      <c r="AX209" s="73"/>
      <c r="AY209" s="82"/>
      <c r="AZ209" s="82"/>
      <c r="BA209" s="73"/>
      <c r="BB209" s="73"/>
      <c r="BC209" s="82"/>
      <c r="BD209" s="73"/>
      <c r="BE209" s="73"/>
      <c r="BF209" s="73"/>
      <c r="BG209" s="73"/>
      <c r="BH209" s="82"/>
      <c r="BI209" s="82"/>
      <c r="BJ209" s="82"/>
      <c r="BK209" s="82"/>
      <c r="BL209" s="82"/>
      <c r="BM209" s="82"/>
      <c r="BN209" s="82"/>
      <c r="BO209" s="73"/>
      <c r="BP209" s="68"/>
      <c r="BQ209" s="73"/>
      <c r="BR209" s="48"/>
    </row>
    <row r="210" spans="1:70" s="47" customFormat="1" ht="34.799999999999997" customHeight="1" x14ac:dyDescent="0.3">
      <c r="A210" s="60"/>
      <c r="B210" s="61" t="e">
        <f>VLOOKUP(E210,'Active-Bldg List ref'!$A:$E,4,FALSE)</f>
        <v>#N/A</v>
      </c>
      <c r="C210" s="61" t="e">
        <f>VLOOKUP(E210,'Active-Bldg List ref'!$A:$E,5,FALSE)</f>
        <v>#N/A</v>
      </c>
      <c r="D210" s="61" t="e">
        <f>VLOOKUP(E210,'Active-Bldg List ref'!$A:$B,2,FALSE)</f>
        <v>#N/A</v>
      </c>
      <c r="E210" s="61" t="e">
        <f>INDEX('Active-Bldg List ref'!$A:$A,MATCH(F210,'Active-Bldg List ref'!$C:$C,0))</f>
        <v>#N/A</v>
      </c>
      <c r="F210" s="62"/>
      <c r="G210" s="63"/>
      <c r="H210" s="64"/>
      <c r="I210" s="61" t="e">
        <f>INDEX('Keyword &amp; Type ref'!B:B,MATCH(K210,'Keyword &amp; Type ref'!D:D,0))</f>
        <v>#N/A</v>
      </c>
      <c r="J210" s="66" t="e">
        <f>INDEX('Keyword &amp; Type ref'!F:F,MATCH(L210,'Keyword &amp; Type ref'!H:H,0))</f>
        <v>#N/A</v>
      </c>
      <c r="K210" s="65"/>
      <c r="L210" s="65"/>
      <c r="M210" s="62"/>
      <c r="N210" s="67"/>
      <c r="O210" s="68"/>
      <c r="P210" s="68"/>
      <c r="Q210" s="69" t="e">
        <f>INDEX('Keyword &amp; Type ref'!$F:$V,MATCH(J210,'Keyword &amp; Type ref'!$F:$F,0),MATCH(B210,'Keyword &amp; Type ref'!$1:$1,0))</f>
        <v>#N/A</v>
      </c>
      <c r="R210" s="70" t="e">
        <f>VLOOKUP(J210,'Keyword &amp; Type ref'!$F:$L,7,FALSE)</f>
        <v>#N/A</v>
      </c>
      <c r="S210" s="71" t="e">
        <f>CONCATENATE(E210,":",VLOOKUP(J210,'Keyword &amp; Type ref'!F:H, 3,FALSE),":",$X210)</f>
        <v>#N/A</v>
      </c>
      <c r="T210" s="72" t="e">
        <f t="shared" si="6"/>
        <v>#N/A</v>
      </c>
      <c r="U210" s="73"/>
      <c r="V210" s="74" t="e">
        <f t="shared" si="7"/>
        <v>#N/A</v>
      </c>
      <c r="W210" s="75"/>
      <c r="X210" s="68"/>
      <c r="Y210" s="68"/>
      <c r="Z210" s="76"/>
      <c r="AA210" s="77" t="e">
        <f>INDEX('MFR_List ref'!$A:$A,MATCH($AB210,'MFR_List ref'!$B:$B,0))</f>
        <v>#N/A</v>
      </c>
      <c r="AB210" s="62"/>
      <c r="AC210" s="78"/>
      <c r="AD210" s="79"/>
      <c r="AE210" s="80"/>
      <c r="AF210" s="60"/>
      <c r="AG210" s="73"/>
      <c r="AH210" s="73"/>
      <c r="AI210" s="73"/>
      <c r="AJ210" s="60"/>
      <c r="AK210" s="73"/>
      <c r="AL210" s="73"/>
      <c r="AM210" s="81"/>
      <c r="AN210" s="73"/>
      <c r="AO210" s="78"/>
      <c r="AP210" s="78"/>
      <c r="AQ210" s="78"/>
      <c r="AR210" s="78"/>
      <c r="AS210" s="73"/>
      <c r="AT210" s="73"/>
      <c r="AU210" s="73"/>
      <c r="AV210" s="78"/>
      <c r="AW210" s="73"/>
      <c r="AX210" s="73"/>
      <c r="AY210" s="82"/>
      <c r="AZ210" s="82"/>
      <c r="BA210" s="73"/>
      <c r="BB210" s="73"/>
      <c r="BC210" s="82"/>
      <c r="BD210" s="73"/>
      <c r="BE210" s="73"/>
      <c r="BF210" s="73"/>
      <c r="BG210" s="73"/>
      <c r="BH210" s="82"/>
      <c r="BI210" s="82"/>
      <c r="BJ210" s="82"/>
      <c r="BK210" s="82"/>
      <c r="BL210" s="82"/>
      <c r="BM210" s="82"/>
      <c r="BN210" s="82"/>
      <c r="BO210" s="73"/>
      <c r="BP210" s="68"/>
      <c r="BQ210" s="73"/>
      <c r="BR210" s="48"/>
    </row>
    <row r="211" spans="1:70" s="47" customFormat="1" ht="34.799999999999997" customHeight="1" x14ac:dyDescent="0.3">
      <c r="A211" s="60"/>
      <c r="B211" s="61" t="e">
        <f>VLOOKUP(E211,'Active-Bldg List ref'!$A:$E,4,FALSE)</f>
        <v>#N/A</v>
      </c>
      <c r="C211" s="61" t="e">
        <f>VLOOKUP(E211,'Active-Bldg List ref'!$A:$E,5,FALSE)</f>
        <v>#N/A</v>
      </c>
      <c r="D211" s="61" t="e">
        <f>VLOOKUP(E211,'Active-Bldg List ref'!$A:$B,2,FALSE)</f>
        <v>#N/A</v>
      </c>
      <c r="E211" s="61" t="e">
        <f>INDEX('Active-Bldg List ref'!$A:$A,MATCH(F211,'Active-Bldg List ref'!$C:$C,0))</f>
        <v>#N/A</v>
      </c>
      <c r="F211" s="62"/>
      <c r="G211" s="63"/>
      <c r="H211" s="64"/>
      <c r="I211" s="61" t="e">
        <f>INDEX('Keyword &amp; Type ref'!B:B,MATCH(K211,'Keyword &amp; Type ref'!D:D,0))</f>
        <v>#N/A</v>
      </c>
      <c r="J211" s="66" t="e">
        <f>INDEX('Keyword &amp; Type ref'!F:F,MATCH(L211,'Keyword &amp; Type ref'!H:H,0))</f>
        <v>#N/A</v>
      </c>
      <c r="K211" s="65"/>
      <c r="L211" s="65"/>
      <c r="M211" s="62"/>
      <c r="N211" s="67"/>
      <c r="O211" s="68"/>
      <c r="P211" s="68"/>
      <c r="Q211" s="69" t="e">
        <f>INDEX('Keyword &amp; Type ref'!$F:$V,MATCH(J211,'Keyword &amp; Type ref'!$F:$F,0),MATCH(B211,'Keyword &amp; Type ref'!$1:$1,0))</f>
        <v>#N/A</v>
      </c>
      <c r="R211" s="70" t="e">
        <f>VLOOKUP(J211,'Keyword &amp; Type ref'!$F:$L,7,FALSE)</f>
        <v>#N/A</v>
      </c>
      <c r="S211" s="71" t="e">
        <f>CONCATENATE(E211,":",VLOOKUP(J211,'Keyword &amp; Type ref'!F:H, 3,FALSE),":",$X211)</f>
        <v>#N/A</v>
      </c>
      <c r="T211" s="72" t="e">
        <f t="shared" si="6"/>
        <v>#N/A</v>
      </c>
      <c r="U211" s="73"/>
      <c r="V211" s="74" t="e">
        <f t="shared" si="7"/>
        <v>#N/A</v>
      </c>
      <c r="W211" s="75"/>
      <c r="X211" s="68"/>
      <c r="Y211" s="68"/>
      <c r="Z211" s="76"/>
      <c r="AA211" s="77" t="e">
        <f>INDEX('MFR_List ref'!$A:$A,MATCH($AB211,'MFR_List ref'!$B:$B,0))</f>
        <v>#N/A</v>
      </c>
      <c r="AB211" s="62"/>
      <c r="AC211" s="78"/>
      <c r="AD211" s="79"/>
      <c r="AE211" s="80"/>
      <c r="AF211" s="60"/>
      <c r="AG211" s="73"/>
      <c r="AH211" s="73"/>
      <c r="AI211" s="73"/>
      <c r="AJ211" s="60"/>
      <c r="AK211" s="73"/>
      <c r="AL211" s="73"/>
      <c r="AM211" s="81"/>
      <c r="AN211" s="73"/>
      <c r="AO211" s="78"/>
      <c r="AP211" s="78"/>
      <c r="AQ211" s="78"/>
      <c r="AR211" s="78"/>
      <c r="AS211" s="73"/>
      <c r="AT211" s="73"/>
      <c r="AU211" s="73"/>
      <c r="AV211" s="78"/>
      <c r="AW211" s="73"/>
      <c r="AX211" s="73"/>
      <c r="AY211" s="82"/>
      <c r="AZ211" s="82"/>
      <c r="BA211" s="73"/>
      <c r="BB211" s="73"/>
      <c r="BC211" s="82"/>
      <c r="BD211" s="73"/>
      <c r="BE211" s="73"/>
      <c r="BF211" s="73"/>
      <c r="BG211" s="73"/>
      <c r="BH211" s="82"/>
      <c r="BI211" s="82"/>
      <c r="BJ211" s="82"/>
      <c r="BK211" s="82"/>
      <c r="BL211" s="82"/>
      <c r="BM211" s="82"/>
      <c r="BN211" s="82"/>
      <c r="BO211" s="73"/>
      <c r="BP211" s="68"/>
      <c r="BQ211" s="73"/>
      <c r="BR211" s="48"/>
    </row>
    <row r="212" spans="1:70" s="47" customFormat="1" ht="34.799999999999997" customHeight="1" x14ac:dyDescent="0.3">
      <c r="A212" s="60"/>
      <c r="B212" s="61" t="e">
        <f>VLOOKUP(E212,'Active-Bldg List ref'!$A:$E,4,FALSE)</f>
        <v>#N/A</v>
      </c>
      <c r="C212" s="61" t="e">
        <f>VLOOKUP(E212,'Active-Bldg List ref'!$A:$E,5,FALSE)</f>
        <v>#N/A</v>
      </c>
      <c r="D212" s="61" t="e">
        <f>VLOOKUP(E212,'Active-Bldg List ref'!$A:$B,2,FALSE)</f>
        <v>#N/A</v>
      </c>
      <c r="E212" s="61" t="e">
        <f>INDEX('Active-Bldg List ref'!$A:$A,MATCH(F212,'Active-Bldg List ref'!$C:$C,0))</f>
        <v>#N/A</v>
      </c>
      <c r="F212" s="62"/>
      <c r="G212" s="63"/>
      <c r="H212" s="64"/>
      <c r="I212" s="61" t="e">
        <f>INDEX('Keyword &amp; Type ref'!B:B,MATCH(K212,'Keyword &amp; Type ref'!D:D,0))</f>
        <v>#N/A</v>
      </c>
      <c r="J212" s="66" t="e">
        <f>INDEX('Keyword &amp; Type ref'!F:F,MATCH(L212,'Keyword &amp; Type ref'!H:H,0))</f>
        <v>#N/A</v>
      </c>
      <c r="K212" s="65"/>
      <c r="L212" s="65"/>
      <c r="M212" s="62"/>
      <c r="N212" s="67"/>
      <c r="O212" s="68"/>
      <c r="P212" s="68"/>
      <c r="Q212" s="69" t="e">
        <f>INDEX('Keyword &amp; Type ref'!$F:$V,MATCH(J212,'Keyword &amp; Type ref'!$F:$F,0),MATCH(B212,'Keyword &amp; Type ref'!$1:$1,0))</f>
        <v>#N/A</v>
      </c>
      <c r="R212" s="70" t="e">
        <f>VLOOKUP(J212,'Keyword &amp; Type ref'!$F:$L,7,FALSE)</f>
        <v>#N/A</v>
      </c>
      <c r="S212" s="71" t="e">
        <f>CONCATENATE(E212,":",VLOOKUP(J212,'Keyword &amp; Type ref'!F:H, 3,FALSE),":",$X212)</f>
        <v>#N/A</v>
      </c>
      <c r="T212" s="72" t="e">
        <f t="shared" si="6"/>
        <v>#N/A</v>
      </c>
      <c r="U212" s="73"/>
      <c r="V212" s="74" t="e">
        <f t="shared" si="7"/>
        <v>#N/A</v>
      </c>
      <c r="W212" s="75"/>
      <c r="X212" s="68"/>
      <c r="Y212" s="68"/>
      <c r="Z212" s="76"/>
      <c r="AA212" s="77" t="e">
        <f>INDEX('MFR_List ref'!$A:$A,MATCH($AB212,'MFR_List ref'!$B:$B,0))</f>
        <v>#N/A</v>
      </c>
      <c r="AB212" s="62"/>
      <c r="AC212" s="78"/>
      <c r="AD212" s="79"/>
      <c r="AE212" s="80"/>
      <c r="AF212" s="60"/>
      <c r="AG212" s="73"/>
      <c r="AH212" s="73"/>
      <c r="AI212" s="73"/>
      <c r="AJ212" s="60"/>
      <c r="AK212" s="73"/>
      <c r="AL212" s="73"/>
      <c r="AM212" s="81"/>
      <c r="AN212" s="73"/>
      <c r="AO212" s="78"/>
      <c r="AP212" s="78"/>
      <c r="AQ212" s="78"/>
      <c r="AR212" s="78"/>
      <c r="AS212" s="73"/>
      <c r="AT212" s="73"/>
      <c r="AU212" s="73"/>
      <c r="AV212" s="78"/>
      <c r="AW212" s="73"/>
      <c r="AX212" s="73"/>
      <c r="AY212" s="82"/>
      <c r="AZ212" s="82"/>
      <c r="BA212" s="73"/>
      <c r="BB212" s="73"/>
      <c r="BC212" s="82"/>
      <c r="BD212" s="73"/>
      <c r="BE212" s="73"/>
      <c r="BF212" s="73"/>
      <c r="BG212" s="73"/>
      <c r="BH212" s="82"/>
      <c r="BI212" s="82"/>
      <c r="BJ212" s="82"/>
      <c r="BK212" s="82"/>
      <c r="BL212" s="82"/>
      <c r="BM212" s="82"/>
      <c r="BN212" s="82"/>
      <c r="BO212" s="73"/>
      <c r="BP212" s="68"/>
      <c r="BQ212" s="73"/>
      <c r="BR212" s="48"/>
    </row>
    <row r="213" spans="1:70" s="47" customFormat="1" ht="34.799999999999997" customHeight="1" x14ac:dyDescent="0.3">
      <c r="A213" s="60"/>
      <c r="B213" s="61" t="e">
        <f>VLOOKUP(E213,'Active-Bldg List ref'!$A:$E,4,FALSE)</f>
        <v>#N/A</v>
      </c>
      <c r="C213" s="61" t="e">
        <f>VLOOKUP(E213,'Active-Bldg List ref'!$A:$E,5,FALSE)</f>
        <v>#N/A</v>
      </c>
      <c r="D213" s="61" t="e">
        <f>VLOOKUP(E213,'Active-Bldg List ref'!$A:$B,2,FALSE)</f>
        <v>#N/A</v>
      </c>
      <c r="E213" s="61" t="e">
        <f>INDEX('Active-Bldg List ref'!$A:$A,MATCH(F213,'Active-Bldg List ref'!$C:$C,0))</f>
        <v>#N/A</v>
      </c>
      <c r="F213" s="62"/>
      <c r="G213" s="63"/>
      <c r="H213" s="64"/>
      <c r="I213" s="61" t="e">
        <f>INDEX('Keyword &amp; Type ref'!B:B,MATCH(K213,'Keyword &amp; Type ref'!D:D,0))</f>
        <v>#N/A</v>
      </c>
      <c r="J213" s="66" t="e">
        <f>INDEX('Keyword &amp; Type ref'!F:F,MATCH(L213,'Keyword &amp; Type ref'!H:H,0))</f>
        <v>#N/A</v>
      </c>
      <c r="K213" s="65"/>
      <c r="L213" s="65"/>
      <c r="M213" s="62"/>
      <c r="N213" s="67"/>
      <c r="O213" s="68"/>
      <c r="P213" s="68"/>
      <c r="Q213" s="69" t="e">
        <f>INDEX('Keyword &amp; Type ref'!$F:$V,MATCH(J213,'Keyword &amp; Type ref'!$F:$F,0),MATCH(B213,'Keyword &amp; Type ref'!$1:$1,0))</f>
        <v>#N/A</v>
      </c>
      <c r="R213" s="70" t="e">
        <f>VLOOKUP(J213,'Keyword &amp; Type ref'!$F:$L,7,FALSE)</f>
        <v>#N/A</v>
      </c>
      <c r="S213" s="71" t="e">
        <f>CONCATENATE(E213,":",VLOOKUP(J213,'Keyword &amp; Type ref'!F:H, 3,FALSE),":",$X213)</f>
        <v>#N/A</v>
      </c>
      <c r="T213" s="72" t="e">
        <f t="shared" si="6"/>
        <v>#N/A</v>
      </c>
      <c r="U213" s="73"/>
      <c r="V213" s="74" t="e">
        <f t="shared" si="7"/>
        <v>#N/A</v>
      </c>
      <c r="W213" s="75"/>
      <c r="X213" s="68"/>
      <c r="Y213" s="68"/>
      <c r="Z213" s="76"/>
      <c r="AA213" s="77" t="e">
        <f>INDEX('MFR_List ref'!$A:$A,MATCH($AB213,'MFR_List ref'!$B:$B,0))</f>
        <v>#N/A</v>
      </c>
      <c r="AB213" s="62"/>
      <c r="AC213" s="78"/>
      <c r="AD213" s="79"/>
      <c r="AE213" s="80"/>
      <c r="AF213" s="60"/>
      <c r="AG213" s="73"/>
      <c r="AH213" s="73"/>
      <c r="AI213" s="73"/>
      <c r="AJ213" s="60"/>
      <c r="AK213" s="73"/>
      <c r="AL213" s="73"/>
      <c r="AM213" s="81"/>
      <c r="AN213" s="73"/>
      <c r="AO213" s="78"/>
      <c r="AP213" s="78"/>
      <c r="AQ213" s="78"/>
      <c r="AR213" s="78"/>
      <c r="AS213" s="73"/>
      <c r="AT213" s="73"/>
      <c r="AU213" s="73"/>
      <c r="AV213" s="78"/>
      <c r="AW213" s="73"/>
      <c r="AX213" s="73"/>
      <c r="AY213" s="82"/>
      <c r="AZ213" s="82"/>
      <c r="BA213" s="73"/>
      <c r="BB213" s="73"/>
      <c r="BC213" s="82"/>
      <c r="BD213" s="73"/>
      <c r="BE213" s="73"/>
      <c r="BF213" s="73"/>
      <c r="BG213" s="73"/>
      <c r="BH213" s="82"/>
      <c r="BI213" s="82"/>
      <c r="BJ213" s="82"/>
      <c r="BK213" s="82"/>
      <c r="BL213" s="82"/>
      <c r="BM213" s="82"/>
      <c r="BN213" s="82"/>
      <c r="BO213" s="73"/>
      <c r="BP213" s="68"/>
      <c r="BQ213" s="73"/>
      <c r="BR213" s="48"/>
    </row>
    <row r="214" spans="1:70" s="47" customFormat="1" ht="34.799999999999997" customHeight="1" x14ac:dyDescent="0.3">
      <c r="A214" s="60"/>
      <c r="B214" s="61" t="e">
        <f>VLOOKUP(E214,'Active-Bldg List ref'!$A:$E,4,FALSE)</f>
        <v>#N/A</v>
      </c>
      <c r="C214" s="61" t="e">
        <f>VLOOKUP(E214,'Active-Bldg List ref'!$A:$E,5,FALSE)</f>
        <v>#N/A</v>
      </c>
      <c r="D214" s="61" t="e">
        <f>VLOOKUP(E214,'Active-Bldg List ref'!$A:$B,2,FALSE)</f>
        <v>#N/A</v>
      </c>
      <c r="E214" s="61" t="e">
        <f>INDEX('Active-Bldg List ref'!$A:$A,MATCH(F214,'Active-Bldg List ref'!$C:$C,0))</f>
        <v>#N/A</v>
      </c>
      <c r="F214" s="62"/>
      <c r="G214" s="63"/>
      <c r="H214" s="64"/>
      <c r="I214" s="61" t="e">
        <f>INDEX('Keyword &amp; Type ref'!B:B,MATCH(K214,'Keyword &amp; Type ref'!D:D,0))</f>
        <v>#N/A</v>
      </c>
      <c r="J214" s="66" t="e">
        <f>INDEX('Keyword &amp; Type ref'!F:F,MATCH(L214,'Keyword &amp; Type ref'!H:H,0))</f>
        <v>#N/A</v>
      </c>
      <c r="K214" s="65"/>
      <c r="L214" s="65"/>
      <c r="M214" s="62"/>
      <c r="N214" s="67"/>
      <c r="O214" s="68"/>
      <c r="P214" s="68"/>
      <c r="Q214" s="69" t="e">
        <f>INDEX('Keyword &amp; Type ref'!$F:$V,MATCH(J214,'Keyword &amp; Type ref'!$F:$F,0),MATCH(B214,'Keyword &amp; Type ref'!$1:$1,0))</f>
        <v>#N/A</v>
      </c>
      <c r="R214" s="70" t="e">
        <f>VLOOKUP(J214,'Keyword &amp; Type ref'!$F:$L,7,FALSE)</f>
        <v>#N/A</v>
      </c>
      <c r="S214" s="71" t="e">
        <f>CONCATENATE(E214,":",VLOOKUP(J214,'Keyword &amp; Type ref'!F:H, 3,FALSE),":",$X214)</f>
        <v>#N/A</v>
      </c>
      <c r="T214" s="72" t="e">
        <f t="shared" si="6"/>
        <v>#N/A</v>
      </c>
      <c r="U214" s="73"/>
      <c r="V214" s="74" t="e">
        <f t="shared" si="7"/>
        <v>#N/A</v>
      </c>
      <c r="W214" s="75"/>
      <c r="X214" s="68"/>
      <c r="Y214" s="68"/>
      <c r="Z214" s="76"/>
      <c r="AA214" s="77" t="e">
        <f>INDEX('MFR_List ref'!$A:$A,MATCH($AB214,'MFR_List ref'!$B:$B,0))</f>
        <v>#N/A</v>
      </c>
      <c r="AB214" s="62"/>
      <c r="AC214" s="78"/>
      <c r="AD214" s="79"/>
      <c r="AE214" s="80"/>
      <c r="AF214" s="60"/>
      <c r="AG214" s="73"/>
      <c r="AH214" s="73"/>
      <c r="AI214" s="73"/>
      <c r="AJ214" s="60"/>
      <c r="AK214" s="73"/>
      <c r="AL214" s="73"/>
      <c r="AM214" s="81"/>
      <c r="AN214" s="73"/>
      <c r="AO214" s="78"/>
      <c r="AP214" s="78"/>
      <c r="AQ214" s="78"/>
      <c r="AR214" s="78"/>
      <c r="AS214" s="73"/>
      <c r="AT214" s="73"/>
      <c r="AU214" s="73"/>
      <c r="AV214" s="78"/>
      <c r="AW214" s="73"/>
      <c r="AX214" s="73"/>
      <c r="AY214" s="82"/>
      <c r="AZ214" s="82"/>
      <c r="BA214" s="73"/>
      <c r="BB214" s="73"/>
      <c r="BC214" s="82"/>
      <c r="BD214" s="73"/>
      <c r="BE214" s="73"/>
      <c r="BF214" s="73"/>
      <c r="BG214" s="73"/>
      <c r="BH214" s="82"/>
      <c r="BI214" s="82"/>
      <c r="BJ214" s="82"/>
      <c r="BK214" s="82"/>
      <c r="BL214" s="82"/>
      <c r="BM214" s="82"/>
      <c r="BN214" s="82"/>
      <c r="BO214" s="73"/>
      <c r="BP214" s="68"/>
      <c r="BQ214" s="73"/>
      <c r="BR214" s="48"/>
    </row>
    <row r="215" spans="1:70" s="47" customFormat="1" ht="34.799999999999997" customHeight="1" x14ac:dyDescent="0.3">
      <c r="A215" s="60"/>
      <c r="B215" s="61" t="e">
        <f>VLOOKUP(E215,'Active-Bldg List ref'!$A:$E,4,FALSE)</f>
        <v>#N/A</v>
      </c>
      <c r="C215" s="61" t="e">
        <f>VLOOKUP(E215,'Active-Bldg List ref'!$A:$E,5,FALSE)</f>
        <v>#N/A</v>
      </c>
      <c r="D215" s="61" t="e">
        <f>VLOOKUP(E215,'Active-Bldg List ref'!$A:$B,2,FALSE)</f>
        <v>#N/A</v>
      </c>
      <c r="E215" s="61" t="e">
        <f>INDEX('Active-Bldg List ref'!$A:$A,MATCH(F215,'Active-Bldg List ref'!$C:$C,0))</f>
        <v>#N/A</v>
      </c>
      <c r="F215" s="62"/>
      <c r="G215" s="63"/>
      <c r="H215" s="64"/>
      <c r="I215" s="61" t="e">
        <f>INDEX('Keyword &amp; Type ref'!B:B,MATCH(K215,'Keyword &amp; Type ref'!D:D,0))</f>
        <v>#N/A</v>
      </c>
      <c r="J215" s="66" t="e">
        <f>INDEX('Keyword &amp; Type ref'!F:F,MATCH(L215,'Keyword &amp; Type ref'!H:H,0))</f>
        <v>#N/A</v>
      </c>
      <c r="K215" s="65"/>
      <c r="L215" s="65"/>
      <c r="M215" s="62"/>
      <c r="N215" s="67"/>
      <c r="O215" s="68"/>
      <c r="P215" s="68"/>
      <c r="Q215" s="69" t="e">
        <f>INDEX('Keyword &amp; Type ref'!$F:$V,MATCH(J215,'Keyword &amp; Type ref'!$F:$F,0),MATCH(B215,'Keyword &amp; Type ref'!$1:$1,0))</f>
        <v>#N/A</v>
      </c>
      <c r="R215" s="70" t="e">
        <f>VLOOKUP(J215,'Keyword &amp; Type ref'!$F:$L,7,FALSE)</f>
        <v>#N/A</v>
      </c>
      <c r="S215" s="71" t="e">
        <f>CONCATENATE(E215,":",VLOOKUP(J215,'Keyword &amp; Type ref'!F:H, 3,FALSE),":",$X215)</f>
        <v>#N/A</v>
      </c>
      <c r="T215" s="72" t="e">
        <f t="shared" si="6"/>
        <v>#N/A</v>
      </c>
      <c r="U215" s="73"/>
      <c r="V215" s="74" t="e">
        <f t="shared" si="7"/>
        <v>#N/A</v>
      </c>
      <c r="W215" s="75"/>
      <c r="X215" s="68"/>
      <c r="Y215" s="68"/>
      <c r="Z215" s="76"/>
      <c r="AA215" s="77" t="e">
        <f>INDEX('MFR_List ref'!$A:$A,MATCH($AB215,'MFR_List ref'!$B:$B,0))</f>
        <v>#N/A</v>
      </c>
      <c r="AB215" s="62"/>
      <c r="AC215" s="78"/>
      <c r="AD215" s="79"/>
      <c r="AE215" s="80"/>
      <c r="AF215" s="60"/>
      <c r="AG215" s="73"/>
      <c r="AH215" s="73"/>
      <c r="AI215" s="73"/>
      <c r="AJ215" s="60"/>
      <c r="AK215" s="73"/>
      <c r="AL215" s="73"/>
      <c r="AM215" s="81"/>
      <c r="AN215" s="73"/>
      <c r="AO215" s="78"/>
      <c r="AP215" s="78"/>
      <c r="AQ215" s="78"/>
      <c r="AR215" s="78"/>
      <c r="AS215" s="73"/>
      <c r="AT215" s="73"/>
      <c r="AU215" s="73"/>
      <c r="AV215" s="78"/>
      <c r="AW215" s="73"/>
      <c r="AX215" s="73"/>
      <c r="AY215" s="82"/>
      <c r="AZ215" s="82"/>
      <c r="BA215" s="73"/>
      <c r="BB215" s="73"/>
      <c r="BC215" s="82"/>
      <c r="BD215" s="73"/>
      <c r="BE215" s="73"/>
      <c r="BF215" s="73"/>
      <c r="BG215" s="73"/>
      <c r="BH215" s="82"/>
      <c r="BI215" s="82"/>
      <c r="BJ215" s="82"/>
      <c r="BK215" s="82"/>
      <c r="BL215" s="82"/>
      <c r="BM215" s="82"/>
      <c r="BN215" s="82"/>
      <c r="BO215" s="73"/>
      <c r="BP215" s="68"/>
      <c r="BQ215" s="73"/>
      <c r="BR215" s="48"/>
    </row>
    <row r="216" spans="1:70" s="47" customFormat="1" ht="34.799999999999997" customHeight="1" x14ac:dyDescent="0.3">
      <c r="A216" s="60"/>
      <c r="B216" s="61" t="e">
        <f>VLOOKUP(E216,'Active-Bldg List ref'!$A:$E,4,FALSE)</f>
        <v>#N/A</v>
      </c>
      <c r="C216" s="61" t="e">
        <f>VLOOKUP(E216,'Active-Bldg List ref'!$A:$E,5,FALSE)</f>
        <v>#N/A</v>
      </c>
      <c r="D216" s="61" t="e">
        <f>VLOOKUP(E216,'Active-Bldg List ref'!$A:$B,2,FALSE)</f>
        <v>#N/A</v>
      </c>
      <c r="E216" s="61" t="e">
        <f>INDEX('Active-Bldg List ref'!$A:$A,MATCH(F216,'Active-Bldg List ref'!$C:$C,0))</f>
        <v>#N/A</v>
      </c>
      <c r="F216" s="62"/>
      <c r="G216" s="63"/>
      <c r="H216" s="64"/>
      <c r="I216" s="61" t="e">
        <f>INDEX('Keyword &amp; Type ref'!B:B,MATCH(K216,'Keyword &amp; Type ref'!D:D,0))</f>
        <v>#N/A</v>
      </c>
      <c r="J216" s="66" t="e">
        <f>INDEX('Keyword &amp; Type ref'!F:F,MATCH(L216,'Keyword &amp; Type ref'!H:H,0))</f>
        <v>#N/A</v>
      </c>
      <c r="K216" s="65"/>
      <c r="L216" s="65"/>
      <c r="M216" s="62"/>
      <c r="N216" s="67"/>
      <c r="O216" s="68"/>
      <c r="P216" s="68"/>
      <c r="Q216" s="69" t="e">
        <f>INDEX('Keyword &amp; Type ref'!$F:$V,MATCH(J216,'Keyword &amp; Type ref'!$F:$F,0),MATCH(B216,'Keyword &amp; Type ref'!$1:$1,0))</f>
        <v>#N/A</v>
      </c>
      <c r="R216" s="70" t="e">
        <f>VLOOKUP(J216,'Keyword &amp; Type ref'!$F:$L,7,FALSE)</f>
        <v>#N/A</v>
      </c>
      <c r="S216" s="71" t="e">
        <f>CONCATENATE(E216,":",VLOOKUP(J216,'Keyword &amp; Type ref'!F:H, 3,FALSE),":",$X216)</f>
        <v>#N/A</v>
      </c>
      <c r="T216" s="72" t="e">
        <f t="shared" si="6"/>
        <v>#N/A</v>
      </c>
      <c r="U216" s="73"/>
      <c r="V216" s="74" t="e">
        <f t="shared" si="7"/>
        <v>#N/A</v>
      </c>
      <c r="W216" s="75"/>
      <c r="X216" s="68"/>
      <c r="Y216" s="68"/>
      <c r="Z216" s="76"/>
      <c r="AA216" s="77" t="e">
        <f>INDEX('MFR_List ref'!$A:$A,MATCH($AB216,'MFR_List ref'!$B:$B,0))</f>
        <v>#N/A</v>
      </c>
      <c r="AB216" s="62"/>
      <c r="AC216" s="78"/>
      <c r="AD216" s="79"/>
      <c r="AE216" s="80"/>
      <c r="AF216" s="60"/>
      <c r="AG216" s="73"/>
      <c r="AH216" s="73"/>
      <c r="AI216" s="73"/>
      <c r="AJ216" s="60"/>
      <c r="AK216" s="73"/>
      <c r="AL216" s="73"/>
      <c r="AM216" s="81"/>
      <c r="AN216" s="73"/>
      <c r="AO216" s="78"/>
      <c r="AP216" s="78"/>
      <c r="AQ216" s="78"/>
      <c r="AR216" s="78"/>
      <c r="AS216" s="73"/>
      <c r="AT216" s="73"/>
      <c r="AU216" s="73"/>
      <c r="AV216" s="78"/>
      <c r="AW216" s="73"/>
      <c r="AX216" s="73"/>
      <c r="AY216" s="82"/>
      <c r="AZ216" s="82"/>
      <c r="BA216" s="73"/>
      <c r="BB216" s="73"/>
      <c r="BC216" s="82"/>
      <c r="BD216" s="73"/>
      <c r="BE216" s="73"/>
      <c r="BF216" s="73"/>
      <c r="BG216" s="73"/>
      <c r="BH216" s="82"/>
      <c r="BI216" s="82"/>
      <c r="BJ216" s="82"/>
      <c r="BK216" s="82"/>
      <c r="BL216" s="82"/>
      <c r="BM216" s="82"/>
      <c r="BN216" s="82"/>
      <c r="BO216" s="73"/>
      <c r="BP216" s="68"/>
      <c r="BQ216" s="73"/>
      <c r="BR216" s="48"/>
    </row>
    <row r="217" spans="1:70" s="47" customFormat="1" ht="34.799999999999997" customHeight="1" x14ac:dyDescent="0.3">
      <c r="A217" s="60"/>
      <c r="B217" s="61" t="e">
        <f>VLOOKUP(E217,'Active-Bldg List ref'!$A:$E,4,FALSE)</f>
        <v>#N/A</v>
      </c>
      <c r="C217" s="61" t="e">
        <f>VLOOKUP(E217,'Active-Bldg List ref'!$A:$E,5,FALSE)</f>
        <v>#N/A</v>
      </c>
      <c r="D217" s="61" t="e">
        <f>VLOOKUP(E217,'Active-Bldg List ref'!$A:$B,2,FALSE)</f>
        <v>#N/A</v>
      </c>
      <c r="E217" s="61" t="e">
        <f>INDEX('Active-Bldg List ref'!$A:$A,MATCH(F217,'Active-Bldg List ref'!$C:$C,0))</f>
        <v>#N/A</v>
      </c>
      <c r="F217" s="62"/>
      <c r="G217" s="63"/>
      <c r="H217" s="64"/>
      <c r="I217" s="61" t="e">
        <f>INDEX('Keyword &amp; Type ref'!B:B,MATCH(K217,'Keyword &amp; Type ref'!D:D,0))</f>
        <v>#N/A</v>
      </c>
      <c r="J217" s="66" t="e">
        <f>INDEX('Keyword &amp; Type ref'!F:F,MATCH(L217,'Keyword &amp; Type ref'!H:H,0))</f>
        <v>#N/A</v>
      </c>
      <c r="K217" s="65"/>
      <c r="L217" s="65"/>
      <c r="M217" s="62"/>
      <c r="N217" s="67"/>
      <c r="O217" s="68"/>
      <c r="P217" s="68"/>
      <c r="Q217" s="69" t="e">
        <f>INDEX('Keyword &amp; Type ref'!$F:$V,MATCH(J217,'Keyword &amp; Type ref'!$F:$F,0),MATCH(B217,'Keyword &amp; Type ref'!$1:$1,0))</f>
        <v>#N/A</v>
      </c>
      <c r="R217" s="70" t="e">
        <f>VLOOKUP(J217,'Keyword &amp; Type ref'!$F:$L,7,FALSE)</f>
        <v>#N/A</v>
      </c>
      <c r="S217" s="71" t="e">
        <f>CONCATENATE(E217,":",VLOOKUP(J217,'Keyword &amp; Type ref'!F:H, 3,FALSE),":",$X217)</f>
        <v>#N/A</v>
      </c>
      <c r="T217" s="72" t="e">
        <f t="shared" si="6"/>
        <v>#N/A</v>
      </c>
      <c r="U217" s="73"/>
      <c r="V217" s="74" t="e">
        <f t="shared" si="7"/>
        <v>#N/A</v>
      </c>
      <c r="W217" s="75"/>
      <c r="X217" s="68"/>
      <c r="Y217" s="68"/>
      <c r="Z217" s="76"/>
      <c r="AA217" s="77" t="e">
        <f>INDEX('MFR_List ref'!$A:$A,MATCH($AB217,'MFR_List ref'!$B:$B,0))</f>
        <v>#N/A</v>
      </c>
      <c r="AB217" s="62"/>
      <c r="AC217" s="78"/>
      <c r="AD217" s="79"/>
      <c r="AE217" s="80"/>
      <c r="AF217" s="60"/>
      <c r="AG217" s="73"/>
      <c r="AH217" s="73"/>
      <c r="AI217" s="73"/>
      <c r="AJ217" s="60"/>
      <c r="AK217" s="73"/>
      <c r="AL217" s="73"/>
      <c r="AM217" s="81"/>
      <c r="AN217" s="73"/>
      <c r="AO217" s="78"/>
      <c r="AP217" s="78"/>
      <c r="AQ217" s="78"/>
      <c r="AR217" s="78"/>
      <c r="AS217" s="73"/>
      <c r="AT217" s="73"/>
      <c r="AU217" s="73"/>
      <c r="AV217" s="78"/>
      <c r="AW217" s="73"/>
      <c r="AX217" s="73"/>
      <c r="AY217" s="82"/>
      <c r="AZ217" s="82"/>
      <c r="BA217" s="73"/>
      <c r="BB217" s="73"/>
      <c r="BC217" s="82"/>
      <c r="BD217" s="73"/>
      <c r="BE217" s="73"/>
      <c r="BF217" s="73"/>
      <c r="BG217" s="73"/>
      <c r="BH217" s="82"/>
      <c r="BI217" s="82"/>
      <c r="BJ217" s="82"/>
      <c r="BK217" s="82"/>
      <c r="BL217" s="82"/>
      <c r="BM217" s="82"/>
      <c r="BN217" s="82"/>
      <c r="BO217" s="73"/>
      <c r="BP217" s="68"/>
      <c r="BQ217" s="73"/>
      <c r="BR217" s="48"/>
    </row>
    <row r="218" spans="1:70" s="47" customFormat="1" ht="34.799999999999997" customHeight="1" x14ac:dyDescent="0.3">
      <c r="A218" s="60"/>
      <c r="B218" s="61" t="e">
        <f>VLOOKUP(E218,'Active-Bldg List ref'!$A:$E,4,FALSE)</f>
        <v>#N/A</v>
      </c>
      <c r="C218" s="61" t="e">
        <f>VLOOKUP(E218,'Active-Bldg List ref'!$A:$E,5,FALSE)</f>
        <v>#N/A</v>
      </c>
      <c r="D218" s="61" t="e">
        <f>VLOOKUP(E218,'Active-Bldg List ref'!$A:$B,2,FALSE)</f>
        <v>#N/A</v>
      </c>
      <c r="E218" s="61" t="e">
        <f>INDEX('Active-Bldg List ref'!$A:$A,MATCH(F218,'Active-Bldg List ref'!$C:$C,0))</f>
        <v>#N/A</v>
      </c>
      <c r="F218" s="62"/>
      <c r="G218" s="63"/>
      <c r="H218" s="64"/>
      <c r="I218" s="61" t="e">
        <f>INDEX('Keyword &amp; Type ref'!B:B,MATCH(K218,'Keyword &amp; Type ref'!D:D,0))</f>
        <v>#N/A</v>
      </c>
      <c r="J218" s="66" t="e">
        <f>INDEX('Keyword &amp; Type ref'!F:F,MATCH(L218,'Keyword &amp; Type ref'!H:H,0))</f>
        <v>#N/A</v>
      </c>
      <c r="K218" s="65"/>
      <c r="L218" s="65"/>
      <c r="M218" s="62"/>
      <c r="N218" s="67"/>
      <c r="O218" s="68"/>
      <c r="P218" s="68"/>
      <c r="Q218" s="69" t="e">
        <f>INDEX('Keyword &amp; Type ref'!$F:$V,MATCH(J218,'Keyword &amp; Type ref'!$F:$F,0),MATCH(B218,'Keyword &amp; Type ref'!$1:$1,0))</f>
        <v>#N/A</v>
      </c>
      <c r="R218" s="70" t="e">
        <f>VLOOKUP(J218,'Keyword &amp; Type ref'!$F:$L,7,FALSE)</f>
        <v>#N/A</v>
      </c>
      <c r="S218" s="71" t="e">
        <f>CONCATENATE(E218,":",VLOOKUP(J218,'Keyword &amp; Type ref'!F:H, 3,FALSE),":",$X218)</f>
        <v>#N/A</v>
      </c>
      <c r="T218" s="72" t="e">
        <f t="shared" si="6"/>
        <v>#N/A</v>
      </c>
      <c r="U218" s="73"/>
      <c r="V218" s="74" t="e">
        <f t="shared" si="7"/>
        <v>#N/A</v>
      </c>
      <c r="W218" s="75"/>
      <c r="X218" s="68"/>
      <c r="Y218" s="68"/>
      <c r="Z218" s="76"/>
      <c r="AA218" s="77" t="e">
        <f>INDEX('MFR_List ref'!$A:$A,MATCH($AB218,'MFR_List ref'!$B:$B,0))</f>
        <v>#N/A</v>
      </c>
      <c r="AB218" s="62"/>
      <c r="AC218" s="78"/>
      <c r="AD218" s="79"/>
      <c r="AE218" s="80"/>
      <c r="AF218" s="60"/>
      <c r="AG218" s="73"/>
      <c r="AH218" s="73"/>
      <c r="AI218" s="73"/>
      <c r="AJ218" s="60"/>
      <c r="AK218" s="73"/>
      <c r="AL218" s="73"/>
      <c r="AM218" s="81"/>
      <c r="AN218" s="73"/>
      <c r="AO218" s="78"/>
      <c r="AP218" s="78"/>
      <c r="AQ218" s="78"/>
      <c r="AR218" s="78"/>
      <c r="AS218" s="73"/>
      <c r="AT218" s="73"/>
      <c r="AU218" s="73"/>
      <c r="AV218" s="78"/>
      <c r="AW218" s="73"/>
      <c r="AX218" s="73"/>
      <c r="AY218" s="82"/>
      <c r="AZ218" s="82"/>
      <c r="BA218" s="73"/>
      <c r="BB218" s="73"/>
      <c r="BC218" s="82"/>
      <c r="BD218" s="73"/>
      <c r="BE218" s="73"/>
      <c r="BF218" s="73"/>
      <c r="BG218" s="73"/>
      <c r="BH218" s="82"/>
      <c r="BI218" s="82"/>
      <c r="BJ218" s="82"/>
      <c r="BK218" s="82"/>
      <c r="BL218" s="82"/>
      <c r="BM218" s="82"/>
      <c r="BN218" s="82"/>
      <c r="BO218" s="73"/>
      <c r="BP218" s="68"/>
      <c r="BQ218" s="73"/>
      <c r="BR218" s="48"/>
    </row>
    <row r="219" spans="1:70" s="47" customFormat="1" ht="34.799999999999997" customHeight="1" x14ac:dyDescent="0.3">
      <c r="A219" s="60"/>
      <c r="B219" s="61" t="e">
        <f>VLOOKUP(E219,'Active-Bldg List ref'!$A:$E,4,FALSE)</f>
        <v>#N/A</v>
      </c>
      <c r="C219" s="61" t="e">
        <f>VLOOKUP(E219,'Active-Bldg List ref'!$A:$E,5,FALSE)</f>
        <v>#N/A</v>
      </c>
      <c r="D219" s="61" t="e">
        <f>VLOOKUP(E219,'Active-Bldg List ref'!$A:$B,2,FALSE)</f>
        <v>#N/A</v>
      </c>
      <c r="E219" s="61" t="e">
        <f>INDEX('Active-Bldg List ref'!$A:$A,MATCH(F219,'Active-Bldg List ref'!$C:$C,0))</f>
        <v>#N/A</v>
      </c>
      <c r="F219" s="62"/>
      <c r="G219" s="63"/>
      <c r="H219" s="64"/>
      <c r="I219" s="61" t="e">
        <f>INDEX('Keyword &amp; Type ref'!B:B,MATCH(K219,'Keyword &amp; Type ref'!D:D,0))</f>
        <v>#N/A</v>
      </c>
      <c r="J219" s="66" t="e">
        <f>INDEX('Keyword &amp; Type ref'!F:F,MATCH(L219,'Keyword &amp; Type ref'!H:H,0))</f>
        <v>#N/A</v>
      </c>
      <c r="K219" s="65"/>
      <c r="L219" s="65"/>
      <c r="M219" s="62"/>
      <c r="N219" s="67"/>
      <c r="O219" s="68"/>
      <c r="P219" s="68"/>
      <c r="Q219" s="69" t="e">
        <f>INDEX('Keyword &amp; Type ref'!$F:$V,MATCH(J219,'Keyword &amp; Type ref'!$F:$F,0),MATCH(B219,'Keyword &amp; Type ref'!$1:$1,0))</f>
        <v>#N/A</v>
      </c>
      <c r="R219" s="70" t="e">
        <f>VLOOKUP(J219,'Keyword &amp; Type ref'!$F:$L,7,FALSE)</f>
        <v>#N/A</v>
      </c>
      <c r="S219" s="71" t="e">
        <f>CONCATENATE(E219,":",VLOOKUP(J219,'Keyword &amp; Type ref'!F:H, 3,FALSE),":",$X219)</f>
        <v>#N/A</v>
      </c>
      <c r="T219" s="72" t="e">
        <f t="shared" si="6"/>
        <v>#N/A</v>
      </c>
      <c r="U219" s="73"/>
      <c r="V219" s="74" t="e">
        <f t="shared" si="7"/>
        <v>#N/A</v>
      </c>
      <c r="W219" s="75"/>
      <c r="X219" s="68"/>
      <c r="Y219" s="68"/>
      <c r="Z219" s="76"/>
      <c r="AA219" s="77" t="e">
        <f>INDEX('MFR_List ref'!$A:$A,MATCH($AB219,'MFR_List ref'!$B:$B,0))</f>
        <v>#N/A</v>
      </c>
      <c r="AB219" s="62"/>
      <c r="AC219" s="78"/>
      <c r="AD219" s="79"/>
      <c r="AE219" s="80"/>
      <c r="AF219" s="60"/>
      <c r="AG219" s="73"/>
      <c r="AH219" s="73"/>
      <c r="AI219" s="73"/>
      <c r="AJ219" s="60"/>
      <c r="AK219" s="73"/>
      <c r="AL219" s="73"/>
      <c r="AM219" s="81"/>
      <c r="AN219" s="73"/>
      <c r="AO219" s="78"/>
      <c r="AP219" s="78"/>
      <c r="AQ219" s="78"/>
      <c r="AR219" s="78"/>
      <c r="AS219" s="73"/>
      <c r="AT219" s="73"/>
      <c r="AU219" s="73"/>
      <c r="AV219" s="78"/>
      <c r="AW219" s="73"/>
      <c r="AX219" s="73"/>
      <c r="AY219" s="82"/>
      <c r="AZ219" s="82"/>
      <c r="BA219" s="73"/>
      <c r="BB219" s="73"/>
      <c r="BC219" s="82"/>
      <c r="BD219" s="73"/>
      <c r="BE219" s="73"/>
      <c r="BF219" s="73"/>
      <c r="BG219" s="73"/>
      <c r="BH219" s="82"/>
      <c r="BI219" s="82"/>
      <c r="BJ219" s="82"/>
      <c r="BK219" s="82"/>
      <c r="BL219" s="82"/>
      <c r="BM219" s="82"/>
      <c r="BN219" s="82"/>
      <c r="BO219" s="73"/>
      <c r="BP219" s="68"/>
      <c r="BQ219" s="73"/>
      <c r="BR219" s="48"/>
    </row>
    <row r="220" spans="1:70" s="47" customFormat="1" ht="34.799999999999997" customHeight="1" x14ac:dyDescent="0.3">
      <c r="A220" s="60"/>
      <c r="B220" s="61" t="e">
        <f>VLOOKUP(E220,'Active-Bldg List ref'!$A:$E,4,FALSE)</f>
        <v>#N/A</v>
      </c>
      <c r="C220" s="61" t="e">
        <f>VLOOKUP(E220,'Active-Bldg List ref'!$A:$E,5,FALSE)</f>
        <v>#N/A</v>
      </c>
      <c r="D220" s="61" t="e">
        <f>VLOOKUP(E220,'Active-Bldg List ref'!$A:$B,2,FALSE)</f>
        <v>#N/A</v>
      </c>
      <c r="E220" s="61" t="e">
        <f>INDEX('Active-Bldg List ref'!$A:$A,MATCH(F220,'Active-Bldg List ref'!$C:$C,0))</f>
        <v>#N/A</v>
      </c>
      <c r="F220" s="62"/>
      <c r="G220" s="63"/>
      <c r="H220" s="64"/>
      <c r="I220" s="61" t="e">
        <f>INDEX('Keyword &amp; Type ref'!B:B,MATCH(K220,'Keyword &amp; Type ref'!D:D,0))</f>
        <v>#N/A</v>
      </c>
      <c r="J220" s="66" t="e">
        <f>INDEX('Keyword &amp; Type ref'!F:F,MATCH(L220,'Keyword &amp; Type ref'!H:H,0))</f>
        <v>#N/A</v>
      </c>
      <c r="K220" s="65"/>
      <c r="L220" s="65"/>
      <c r="M220" s="62"/>
      <c r="N220" s="67"/>
      <c r="O220" s="68"/>
      <c r="P220" s="68"/>
      <c r="Q220" s="69" t="e">
        <f>INDEX('Keyword &amp; Type ref'!$F:$V,MATCH(J220,'Keyword &amp; Type ref'!$F:$F,0),MATCH(B220,'Keyword &amp; Type ref'!$1:$1,0))</f>
        <v>#N/A</v>
      </c>
      <c r="R220" s="70" t="e">
        <f>VLOOKUP(J220,'Keyword &amp; Type ref'!$F:$L,7,FALSE)</f>
        <v>#N/A</v>
      </c>
      <c r="S220" s="71" t="e">
        <f>CONCATENATE(E220,":",VLOOKUP(J220,'Keyword &amp; Type ref'!F:H, 3,FALSE),":",$X220)</f>
        <v>#N/A</v>
      </c>
      <c r="T220" s="72" t="e">
        <f t="shared" si="6"/>
        <v>#N/A</v>
      </c>
      <c r="U220" s="73"/>
      <c r="V220" s="74" t="e">
        <f t="shared" si="7"/>
        <v>#N/A</v>
      </c>
      <c r="W220" s="75"/>
      <c r="X220" s="68"/>
      <c r="Y220" s="68"/>
      <c r="Z220" s="76"/>
      <c r="AA220" s="77" t="e">
        <f>INDEX('MFR_List ref'!$A:$A,MATCH($AB220,'MFR_List ref'!$B:$B,0))</f>
        <v>#N/A</v>
      </c>
      <c r="AB220" s="62"/>
      <c r="AC220" s="78"/>
      <c r="AD220" s="79"/>
      <c r="AE220" s="80"/>
      <c r="AF220" s="60"/>
      <c r="AG220" s="73"/>
      <c r="AH220" s="73"/>
      <c r="AI220" s="73"/>
      <c r="AJ220" s="60"/>
      <c r="AK220" s="73"/>
      <c r="AL220" s="73"/>
      <c r="AM220" s="81"/>
      <c r="AN220" s="73"/>
      <c r="AO220" s="78"/>
      <c r="AP220" s="78"/>
      <c r="AQ220" s="78"/>
      <c r="AR220" s="78"/>
      <c r="AS220" s="73"/>
      <c r="AT220" s="73"/>
      <c r="AU220" s="73"/>
      <c r="AV220" s="78"/>
      <c r="AW220" s="73"/>
      <c r="AX220" s="73"/>
      <c r="AY220" s="82"/>
      <c r="AZ220" s="82"/>
      <c r="BA220" s="73"/>
      <c r="BB220" s="73"/>
      <c r="BC220" s="82"/>
      <c r="BD220" s="73"/>
      <c r="BE220" s="73"/>
      <c r="BF220" s="73"/>
      <c r="BG220" s="73"/>
      <c r="BH220" s="82"/>
      <c r="BI220" s="82"/>
      <c r="BJ220" s="82"/>
      <c r="BK220" s="82"/>
      <c r="BL220" s="82"/>
      <c r="BM220" s="82"/>
      <c r="BN220" s="82"/>
      <c r="BO220" s="73"/>
      <c r="BP220" s="68"/>
      <c r="BQ220" s="73"/>
      <c r="BR220" s="48"/>
    </row>
    <row r="221" spans="1:70" s="47" customFormat="1" ht="34.799999999999997" customHeight="1" x14ac:dyDescent="0.3">
      <c r="A221" s="60"/>
      <c r="B221" s="61" t="e">
        <f>VLOOKUP(E221,'Active-Bldg List ref'!$A:$E,4,FALSE)</f>
        <v>#N/A</v>
      </c>
      <c r="C221" s="61" t="e">
        <f>VLOOKUP(E221,'Active-Bldg List ref'!$A:$E,5,FALSE)</f>
        <v>#N/A</v>
      </c>
      <c r="D221" s="61" t="e">
        <f>VLOOKUP(E221,'Active-Bldg List ref'!$A:$B,2,FALSE)</f>
        <v>#N/A</v>
      </c>
      <c r="E221" s="61" t="e">
        <f>INDEX('Active-Bldg List ref'!$A:$A,MATCH(F221,'Active-Bldg List ref'!$C:$C,0))</f>
        <v>#N/A</v>
      </c>
      <c r="F221" s="62"/>
      <c r="G221" s="63"/>
      <c r="H221" s="64"/>
      <c r="I221" s="61" t="e">
        <f>INDEX('Keyword &amp; Type ref'!B:B,MATCH(K221,'Keyword &amp; Type ref'!D:D,0))</f>
        <v>#N/A</v>
      </c>
      <c r="J221" s="66" t="e">
        <f>INDEX('Keyword &amp; Type ref'!F:F,MATCH(L221,'Keyword &amp; Type ref'!H:H,0))</f>
        <v>#N/A</v>
      </c>
      <c r="K221" s="65"/>
      <c r="L221" s="65"/>
      <c r="M221" s="62"/>
      <c r="N221" s="67"/>
      <c r="O221" s="68"/>
      <c r="P221" s="68"/>
      <c r="Q221" s="69" t="e">
        <f>INDEX('Keyword &amp; Type ref'!$F:$V,MATCH(J221,'Keyword &amp; Type ref'!$F:$F,0),MATCH(B221,'Keyword &amp; Type ref'!$1:$1,0))</f>
        <v>#N/A</v>
      </c>
      <c r="R221" s="70" t="e">
        <f>VLOOKUP(J221,'Keyword &amp; Type ref'!$F:$L,7,FALSE)</f>
        <v>#N/A</v>
      </c>
      <c r="S221" s="71" t="e">
        <f>CONCATENATE(E221,":",VLOOKUP(J221,'Keyword &amp; Type ref'!F:H, 3,FALSE),":",$X221)</f>
        <v>#N/A</v>
      </c>
      <c r="T221" s="72" t="e">
        <f t="shared" si="6"/>
        <v>#N/A</v>
      </c>
      <c r="U221" s="73"/>
      <c r="V221" s="74" t="e">
        <f t="shared" si="7"/>
        <v>#N/A</v>
      </c>
      <c r="W221" s="75"/>
      <c r="X221" s="68"/>
      <c r="Y221" s="68"/>
      <c r="Z221" s="76"/>
      <c r="AA221" s="77" t="e">
        <f>INDEX('MFR_List ref'!$A:$A,MATCH($AB221,'MFR_List ref'!$B:$B,0))</f>
        <v>#N/A</v>
      </c>
      <c r="AB221" s="62"/>
      <c r="AC221" s="78"/>
      <c r="AD221" s="79"/>
      <c r="AE221" s="80"/>
      <c r="AF221" s="60"/>
      <c r="AG221" s="73"/>
      <c r="AH221" s="73"/>
      <c r="AI221" s="73"/>
      <c r="AJ221" s="60"/>
      <c r="AK221" s="73"/>
      <c r="AL221" s="73"/>
      <c r="AM221" s="81"/>
      <c r="AN221" s="73"/>
      <c r="AO221" s="78"/>
      <c r="AP221" s="78"/>
      <c r="AQ221" s="78"/>
      <c r="AR221" s="78"/>
      <c r="AS221" s="73"/>
      <c r="AT221" s="73"/>
      <c r="AU221" s="73"/>
      <c r="AV221" s="78"/>
      <c r="AW221" s="73"/>
      <c r="AX221" s="73"/>
      <c r="AY221" s="82"/>
      <c r="AZ221" s="82"/>
      <c r="BA221" s="73"/>
      <c r="BB221" s="73"/>
      <c r="BC221" s="82"/>
      <c r="BD221" s="73"/>
      <c r="BE221" s="73"/>
      <c r="BF221" s="73"/>
      <c r="BG221" s="73"/>
      <c r="BH221" s="82"/>
      <c r="BI221" s="82"/>
      <c r="BJ221" s="82"/>
      <c r="BK221" s="82"/>
      <c r="BL221" s="82"/>
      <c r="BM221" s="82"/>
      <c r="BN221" s="82"/>
      <c r="BO221" s="73"/>
      <c r="BP221" s="68"/>
      <c r="BQ221" s="73"/>
      <c r="BR221" s="48"/>
    </row>
    <row r="222" spans="1:70" s="47" customFormat="1" ht="34.799999999999997" customHeight="1" x14ac:dyDescent="0.3">
      <c r="A222" s="60"/>
      <c r="B222" s="61" t="e">
        <f>VLOOKUP(E222,'Active-Bldg List ref'!$A:$E,4,FALSE)</f>
        <v>#N/A</v>
      </c>
      <c r="C222" s="61" t="e">
        <f>VLOOKUP(E222,'Active-Bldg List ref'!$A:$E,5,FALSE)</f>
        <v>#N/A</v>
      </c>
      <c r="D222" s="61" t="e">
        <f>VLOOKUP(E222,'Active-Bldg List ref'!$A:$B,2,FALSE)</f>
        <v>#N/A</v>
      </c>
      <c r="E222" s="61" t="e">
        <f>INDEX('Active-Bldg List ref'!$A:$A,MATCH(F222,'Active-Bldg List ref'!$C:$C,0))</f>
        <v>#N/A</v>
      </c>
      <c r="F222" s="62"/>
      <c r="G222" s="63"/>
      <c r="H222" s="64"/>
      <c r="I222" s="61" t="e">
        <f>INDEX('Keyword &amp; Type ref'!B:B,MATCH(K222,'Keyword &amp; Type ref'!D:D,0))</f>
        <v>#N/A</v>
      </c>
      <c r="J222" s="66" t="e">
        <f>INDEX('Keyword &amp; Type ref'!F:F,MATCH(L222,'Keyword &amp; Type ref'!H:H,0))</f>
        <v>#N/A</v>
      </c>
      <c r="K222" s="65"/>
      <c r="L222" s="65"/>
      <c r="M222" s="62"/>
      <c r="N222" s="67"/>
      <c r="O222" s="68"/>
      <c r="P222" s="68"/>
      <c r="Q222" s="69" t="e">
        <f>INDEX('Keyword &amp; Type ref'!$F:$V,MATCH(J222,'Keyword &amp; Type ref'!$F:$F,0),MATCH(B222,'Keyword &amp; Type ref'!$1:$1,0))</f>
        <v>#N/A</v>
      </c>
      <c r="R222" s="70" t="e">
        <f>VLOOKUP(J222,'Keyword &amp; Type ref'!$F:$L,7,FALSE)</f>
        <v>#N/A</v>
      </c>
      <c r="S222" s="71" t="e">
        <f>CONCATENATE(E222,":",VLOOKUP(J222,'Keyword &amp; Type ref'!F:H, 3,FALSE),":",$X222)</f>
        <v>#N/A</v>
      </c>
      <c r="T222" s="72" t="e">
        <f t="shared" si="6"/>
        <v>#N/A</v>
      </c>
      <c r="U222" s="73"/>
      <c r="V222" s="74" t="e">
        <f t="shared" si="7"/>
        <v>#N/A</v>
      </c>
      <c r="W222" s="75"/>
      <c r="X222" s="68"/>
      <c r="Y222" s="68"/>
      <c r="Z222" s="76"/>
      <c r="AA222" s="77" t="e">
        <f>INDEX('MFR_List ref'!$A:$A,MATCH($AB222,'MFR_List ref'!$B:$B,0))</f>
        <v>#N/A</v>
      </c>
      <c r="AB222" s="62"/>
      <c r="AC222" s="78"/>
      <c r="AD222" s="79"/>
      <c r="AE222" s="80"/>
      <c r="AF222" s="60"/>
      <c r="AG222" s="73"/>
      <c r="AH222" s="73"/>
      <c r="AI222" s="73"/>
      <c r="AJ222" s="60"/>
      <c r="AK222" s="73"/>
      <c r="AL222" s="73"/>
      <c r="AM222" s="81"/>
      <c r="AN222" s="73"/>
      <c r="AO222" s="78"/>
      <c r="AP222" s="78"/>
      <c r="AQ222" s="78"/>
      <c r="AR222" s="78"/>
      <c r="AS222" s="73"/>
      <c r="AT222" s="73"/>
      <c r="AU222" s="73"/>
      <c r="AV222" s="78"/>
      <c r="AW222" s="73"/>
      <c r="AX222" s="73"/>
      <c r="AY222" s="82"/>
      <c r="AZ222" s="82"/>
      <c r="BA222" s="73"/>
      <c r="BB222" s="73"/>
      <c r="BC222" s="82"/>
      <c r="BD222" s="73"/>
      <c r="BE222" s="73"/>
      <c r="BF222" s="73"/>
      <c r="BG222" s="73"/>
      <c r="BH222" s="82"/>
      <c r="BI222" s="82"/>
      <c r="BJ222" s="82"/>
      <c r="BK222" s="82"/>
      <c r="BL222" s="82"/>
      <c r="BM222" s="82"/>
      <c r="BN222" s="82"/>
      <c r="BO222" s="73"/>
      <c r="BP222" s="68"/>
      <c r="BQ222" s="73"/>
      <c r="BR222" s="48"/>
    </row>
    <row r="223" spans="1:70" s="47" customFormat="1" ht="34.799999999999997" customHeight="1" x14ac:dyDescent="0.3">
      <c r="A223" s="60"/>
      <c r="B223" s="61" t="e">
        <f>VLOOKUP(E223,'Active-Bldg List ref'!$A:$E,4,FALSE)</f>
        <v>#N/A</v>
      </c>
      <c r="C223" s="61" t="e">
        <f>VLOOKUP(E223,'Active-Bldg List ref'!$A:$E,5,FALSE)</f>
        <v>#N/A</v>
      </c>
      <c r="D223" s="61" t="e">
        <f>VLOOKUP(E223,'Active-Bldg List ref'!$A:$B,2,FALSE)</f>
        <v>#N/A</v>
      </c>
      <c r="E223" s="61" t="e">
        <f>INDEX('Active-Bldg List ref'!$A:$A,MATCH(F223,'Active-Bldg List ref'!$C:$C,0))</f>
        <v>#N/A</v>
      </c>
      <c r="F223" s="62"/>
      <c r="G223" s="63"/>
      <c r="H223" s="64"/>
      <c r="I223" s="61" t="e">
        <f>INDEX('Keyword &amp; Type ref'!B:B,MATCH(K223,'Keyword &amp; Type ref'!D:D,0))</f>
        <v>#N/A</v>
      </c>
      <c r="J223" s="66" t="e">
        <f>INDEX('Keyword &amp; Type ref'!F:F,MATCH(L223,'Keyword &amp; Type ref'!H:H,0))</f>
        <v>#N/A</v>
      </c>
      <c r="K223" s="65"/>
      <c r="L223" s="65"/>
      <c r="M223" s="62"/>
      <c r="N223" s="67"/>
      <c r="O223" s="68"/>
      <c r="P223" s="68"/>
      <c r="Q223" s="69" t="e">
        <f>INDEX('Keyword &amp; Type ref'!$F:$V,MATCH(J223,'Keyword &amp; Type ref'!$F:$F,0),MATCH(B223,'Keyword &amp; Type ref'!$1:$1,0))</f>
        <v>#N/A</v>
      </c>
      <c r="R223" s="70" t="e">
        <f>VLOOKUP(J223,'Keyword &amp; Type ref'!$F:$L,7,FALSE)</f>
        <v>#N/A</v>
      </c>
      <c r="S223" s="71" t="e">
        <f>CONCATENATE(E223,":",VLOOKUP(J223,'Keyword &amp; Type ref'!F:H, 3,FALSE),":",$X223)</f>
        <v>#N/A</v>
      </c>
      <c r="T223" s="72" t="e">
        <f t="shared" si="6"/>
        <v>#N/A</v>
      </c>
      <c r="U223" s="73"/>
      <c r="V223" s="74" t="e">
        <f t="shared" si="7"/>
        <v>#N/A</v>
      </c>
      <c r="W223" s="75"/>
      <c r="X223" s="68"/>
      <c r="Y223" s="68"/>
      <c r="Z223" s="76"/>
      <c r="AA223" s="77" t="e">
        <f>INDEX('MFR_List ref'!$A:$A,MATCH($AB223,'MFR_List ref'!$B:$B,0))</f>
        <v>#N/A</v>
      </c>
      <c r="AB223" s="62"/>
      <c r="AC223" s="78"/>
      <c r="AD223" s="79"/>
      <c r="AE223" s="80"/>
      <c r="AF223" s="60"/>
      <c r="AG223" s="73"/>
      <c r="AH223" s="73"/>
      <c r="AI223" s="73"/>
      <c r="AJ223" s="60"/>
      <c r="AK223" s="73"/>
      <c r="AL223" s="73"/>
      <c r="AM223" s="81"/>
      <c r="AN223" s="73"/>
      <c r="AO223" s="78"/>
      <c r="AP223" s="78"/>
      <c r="AQ223" s="78"/>
      <c r="AR223" s="78"/>
      <c r="AS223" s="73"/>
      <c r="AT223" s="73"/>
      <c r="AU223" s="73"/>
      <c r="AV223" s="78"/>
      <c r="AW223" s="73"/>
      <c r="AX223" s="73"/>
      <c r="AY223" s="82"/>
      <c r="AZ223" s="82"/>
      <c r="BA223" s="73"/>
      <c r="BB223" s="73"/>
      <c r="BC223" s="82"/>
      <c r="BD223" s="73"/>
      <c r="BE223" s="73"/>
      <c r="BF223" s="73"/>
      <c r="BG223" s="73"/>
      <c r="BH223" s="82"/>
      <c r="BI223" s="82"/>
      <c r="BJ223" s="82"/>
      <c r="BK223" s="82"/>
      <c r="BL223" s="82"/>
      <c r="BM223" s="82"/>
      <c r="BN223" s="82"/>
      <c r="BO223" s="73"/>
      <c r="BP223" s="68"/>
      <c r="BQ223" s="73"/>
      <c r="BR223" s="48"/>
    </row>
    <row r="224" spans="1:70" s="47" customFormat="1" ht="34.799999999999997" customHeight="1" x14ac:dyDescent="0.3">
      <c r="A224" s="60"/>
      <c r="B224" s="61" t="e">
        <f>VLOOKUP(E224,'Active-Bldg List ref'!$A:$E,4,FALSE)</f>
        <v>#N/A</v>
      </c>
      <c r="C224" s="61" t="e">
        <f>VLOOKUP(E224,'Active-Bldg List ref'!$A:$E,5,FALSE)</f>
        <v>#N/A</v>
      </c>
      <c r="D224" s="61" t="e">
        <f>VLOOKUP(E224,'Active-Bldg List ref'!$A:$B,2,FALSE)</f>
        <v>#N/A</v>
      </c>
      <c r="E224" s="61" t="e">
        <f>INDEX('Active-Bldg List ref'!$A:$A,MATCH(F224,'Active-Bldg List ref'!$C:$C,0))</f>
        <v>#N/A</v>
      </c>
      <c r="F224" s="62"/>
      <c r="G224" s="63"/>
      <c r="H224" s="64"/>
      <c r="I224" s="61" t="e">
        <f>INDEX('Keyword &amp; Type ref'!B:B,MATCH(K224,'Keyword &amp; Type ref'!D:D,0))</f>
        <v>#N/A</v>
      </c>
      <c r="J224" s="66" t="e">
        <f>INDEX('Keyword &amp; Type ref'!F:F,MATCH(L224,'Keyword &amp; Type ref'!H:H,0))</f>
        <v>#N/A</v>
      </c>
      <c r="K224" s="65"/>
      <c r="L224" s="65"/>
      <c r="M224" s="62"/>
      <c r="N224" s="67"/>
      <c r="O224" s="68"/>
      <c r="P224" s="68"/>
      <c r="Q224" s="69" t="e">
        <f>INDEX('Keyword &amp; Type ref'!$F:$V,MATCH(J224,'Keyword &amp; Type ref'!$F:$F,0),MATCH(B224,'Keyword &amp; Type ref'!$1:$1,0))</f>
        <v>#N/A</v>
      </c>
      <c r="R224" s="70" t="e">
        <f>VLOOKUP(J224,'Keyword &amp; Type ref'!$F:$L,7,FALSE)</f>
        <v>#N/A</v>
      </c>
      <c r="S224" s="71" t="e">
        <f>CONCATENATE(E224,":",VLOOKUP(J224,'Keyword &amp; Type ref'!F:H, 3,FALSE),":",$X224)</f>
        <v>#N/A</v>
      </c>
      <c r="T224" s="72" t="e">
        <f t="shared" si="6"/>
        <v>#N/A</v>
      </c>
      <c r="U224" s="73"/>
      <c r="V224" s="74" t="e">
        <f t="shared" si="7"/>
        <v>#N/A</v>
      </c>
      <c r="W224" s="75"/>
      <c r="X224" s="68"/>
      <c r="Y224" s="68"/>
      <c r="Z224" s="76"/>
      <c r="AA224" s="77" t="e">
        <f>INDEX('MFR_List ref'!$A:$A,MATCH($AB224,'MFR_List ref'!$B:$B,0))</f>
        <v>#N/A</v>
      </c>
      <c r="AB224" s="62"/>
      <c r="AC224" s="78"/>
      <c r="AD224" s="79"/>
      <c r="AE224" s="80"/>
      <c r="AF224" s="60"/>
      <c r="AG224" s="73"/>
      <c r="AH224" s="73"/>
      <c r="AI224" s="73"/>
      <c r="AJ224" s="60"/>
      <c r="AK224" s="73"/>
      <c r="AL224" s="73"/>
      <c r="AM224" s="81"/>
      <c r="AN224" s="73"/>
      <c r="AO224" s="78"/>
      <c r="AP224" s="78"/>
      <c r="AQ224" s="78"/>
      <c r="AR224" s="78"/>
      <c r="AS224" s="73"/>
      <c r="AT224" s="73"/>
      <c r="AU224" s="73"/>
      <c r="AV224" s="78"/>
      <c r="AW224" s="73"/>
      <c r="AX224" s="73"/>
      <c r="AY224" s="82"/>
      <c r="AZ224" s="82"/>
      <c r="BA224" s="73"/>
      <c r="BB224" s="73"/>
      <c r="BC224" s="82"/>
      <c r="BD224" s="73"/>
      <c r="BE224" s="73"/>
      <c r="BF224" s="73"/>
      <c r="BG224" s="73"/>
      <c r="BH224" s="82"/>
      <c r="BI224" s="82"/>
      <c r="BJ224" s="82"/>
      <c r="BK224" s="82"/>
      <c r="BL224" s="82"/>
      <c r="BM224" s="82"/>
      <c r="BN224" s="82"/>
      <c r="BO224" s="73"/>
      <c r="BP224" s="68"/>
      <c r="BQ224" s="73"/>
      <c r="BR224" s="48"/>
    </row>
    <row r="225" spans="1:70" s="47" customFormat="1" ht="34.799999999999997" customHeight="1" x14ac:dyDescent="0.3">
      <c r="A225" s="60"/>
      <c r="B225" s="61" t="e">
        <f>VLOOKUP(E225,'Active-Bldg List ref'!$A:$E,4,FALSE)</f>
        <v>#N/A</v>
      </c>
      <c r="C225" s="61" t="e">
        <f>VLOOKUP(E225,'Active-Bldg List ref'!$A:$E,5,FALSE)</f>
        <v>#N/A</v>
      </c>
      <c r="D225" s="61" t="e">
        <f>VLOOKUP(E225,'Active-Bldg List ref'!$A:$B,2,FALSE)</f>
        <v>#N/A</v>
      </c>
      <c r="E225" s="61" t="e">
        <f>INDEX('Active-Bldg List ref'!$A:$A,MATCH(F225,'Active-Bldg List ref'!$C:$C,0))</f>
        <v>#N/A</v>
      </c>
      <c r="F225" s="62"/>
      <c r="G225" s="63"/>
      <c r="H225" s="64"/>
      <c r="I225" s="61" t="e">
        <f>INDEX('Keyword &amp; Type ref'!B:B,MATCH(K225,'Keyword &amp; Type ref'!D:D,0))</f>
        <v>#N/A</v>
      </c>
      <c r="J225" s="66" t="e">
        <f>INDEX('Keyword &amp; Type ref'!F:F,MATCH(L225,'Keyword &amp; Type ref'!H:H,0))</f>
        <v>#N/A</v>
      </c>
      <c r="K225" s="65"/>
      <c r="L225" s="65"/>
      <c r="M225" s="62"/>
      <c r="N225" s="67"/>
      <c r="O225" s="68"/>
      <c r="P225" s="68"/>
      <c r="Q225" s="69" t="e">
        <f>INDEX('Keyword &amp; Type ref'!$F:$V,MATCH(J225,'Keyword &amp; Type ref'!$F:$F,0),MATCH(B225,'Keyword &amp; Type ref'!$1:$1,0))</f>
        <v>#N/A</v>
      </c>
      <c r="R225" s="70" t="e">
        <f>VLOOKUP(J225,'Keyword &amp; Type ref'!$F:$L,7,FALSE)</f>
        <v>#N/A</v>
      </c>
      <c r="S225" s="71" t="e">
        <f>CONCATENATE(E225,":",VLOOKUP(J225,'Keyword &amp; Type ref'!F:H, 3,FALSE),":",$X225)</f>
        <v>#N/A</v>
      </c>
      <c r="T225" s="72" t="e">
        <f t="shared" si="6"/>
        <v>#N/A</v>
      </c>
      <c r="U225" s="73"/>
      <c r="V225" s="74" t="e">
        <f t="shared" si="7"/>
        <v>#N/A</v>
      </c>
      <c r="W225" s="75"/>
      <c r="X225" s="68"/>
      <c r="Y225" s="68"/>
      <c r="Z225" s="76"/>
      <c r="AA225" s="77" t="e">
        <f>INDEX('MFR_List ref'!$A:$A,MATCH($AB225,'MFR_List ref'!$B:$B,0))</f>
        <v>#N/A</v>
      </c>
      <c r="AB225" s="62"/>
      <c r="AC225" s="78"/>
      <c r="AD225" s="79"/>
      <c r="AE225" s="80"/>
      <c r="AF225" s="60"/>
      <c r="AG225" s="73"/>
      <c r="AH225" s="73"/>
      <c r="AI225" s="73"/>
      <c r="AJ225" s="60"/>
      <c r="AK225" s="73"/>
      <c r="AL225" s="73"/>
      <c r="AM225" s="81"/>
      <c r="AN225" s="73"/>
      <c r="AO225" s="78"/>
      <c r="AP225" s="78"/>
      <c r="AQ225" s="78"/>
      <c r="AR225" s="78"/>
      <c r="AS225" s="73"/>
      <c r="AT225" s="73"/>
      <c r="AU225" s="73"/>
      <c r="AV225" s="78"/>
      <c r="AW225" s="73"/>
      <c r="AX225" s="73"/>
      <c r="AY225" s="82"/>
      <c r="AZ225" s="82"/>
      <c r="BA225" s="73"/>
      <c r="BB225" s="73"/>
      <c r="BC225" s="82"/>
      <c r="BD225" s="73"/>
      <c r="BE225" s="73"/>
      <c r="BF225" s="73"/>
      <c r="BG225" s="73"/>
      <c r="BH225" s="82"/>
      <c r="BI225" s="82"/>
      <c r="BJ225" s="82"/>
      <c r="BK225" s="82"/>
      <c r="BL225" s="82"/>
      <c r="BM225" s="82"/>
      <c r="BN225" s="82"/>
      <c r="BO225" s="73"/>
      <c r="BP225" s="68"/>
      <c r="BQ225" s="73"/>
      <c r="BR225" s="48"/>
    </row>
    <row r="226" spans="1:70" s="47" customFormat="1" ht="34.799999999999997" customHeight="1" x14ac:dyDescent="0.3">
      <c r="A226" s="60"/>
      <c r="B226" s="61" t="e">
        <f>VLOOKUP(E226,'Active-Bldg List ref'!$A:$E,4,FALSE)</f>
        <v>#N/A</v>
      </c>
      <c r="C226" s="61" t="e">
        <f>VLOOKUP(E226,'Active-Bldg List ref'!$A:$E,5,FALSE)</f>
        <v>#N/A</v>
      </c>
      <c r="D226" s="61" t="e">
        <f>VLOOKUP(E226,'Active-Bldg List ref'!$A:$B,2,FALSE)</f>
        <v>#N/A</v>
      </c>
      <c r="E226" s="61" t="e">
        <f>INDEX('Active-Bldg List ref'!$A:$A,MATCH(F226,'Active-Bldg List ref'!$C:$C,0))</f>
        <v>#N/A</v>
      </c>
      <c r="F226" s="62"/>
      <c r="G226" s="63"/>
      <c r="H226" s="64"/>
      <c r="I226" s="61" t="e">
        <f>INDEX('Keyword &amp; Type ref'!B:B,MATCH(K226,'Keyword &amp; Type ref'!D:D,0))</f>
        <v>#N/A</v>
      </c>
      <c r="J226" s="66" t="e">
        <f>INDEX('Keyword &amp; Type ref'!F:F,MATCH(L226,'Keyword &amp; Type ref'!H:H,0))</f>
        <v>#N/A</v>
      </c>
      <c r="K226" s="65"/>
      <c r="L226" s="65"/>
      <c r="M226" s="62"/>
      <c r="N226" s="67"/>
      <c r="O226" s="68"/>
      <c r="P226" s="68"/>
      <c r="Q226" s="69" t="e">
        <f>INDEX('Keyword &amp; Type ref'!$F:$V,MATCH(J226,'Keyword &amp; Type ref'!$F:$F,0),MATCH(B226,'Keyword &amp; Type ref'!$1:$1,0))</f>
        <v>#N/A</v>
      </c>
      <c r="R226" s="70" t="e">
        <f>VLOOKUP(J226,'Keyword &amp; Type ref'!$F:$L,7,FALSE)</f>
        <v>#N/A</v>
      </c>
      <c r="S226" s="71" t="e">
        <f>CONCATENATE(E226,":",VLOOKUP(J226,'Keyword &amp; Type ref'!F:H, 3,FALSE),":",$X226)</f>
        <v>#N/A</v>
      </c>
      <c r="T226" s="72" t="e">
        <f t="shared" si="6"/>
        <v>#N/A</v>
      </c>
      <c r="U226" s="73"/>
      <c r="V226" s="74" t="e">
        <f t="shared" si="7"/>
        <v>#N/A</v>
      </c>
      <c r="W226" s="75"/>
      <c r="X226" s="68"/>
      <c r="Y226" s="68"/>
      <c r="Z226" s="76"/>
      <c r="AA226" s="77" t="e">
        <f>INDEX('MFR_List ref'!$A:$A,MATCH($AB226,'MFR_List ref'!$B:$B,0))</f>
        <v>#N/A</v>
      </c>
      <c r="AB226" s="62"/>
      <c r="AC226" s="78"/>
      <c r="AD226" s="79"/>
      <c r="AE226" s="80"/>
      <c r="AF226" s="60"/>
      <c r="AG226" s="73"/>
      <c r="AH226" s="73"/>
      <c r="AI226" s="73"/>
      <c r="AJ226" s="60"/>
      <c r="AK226" s="73"/>
      <c r="AL226" s="73"/>
      <c r="AM226" s="81"/>
      <c r="AN226" s="73"/>
      <c r="AO226" s="78"/>
      <c r="AP226" s="78"/>
      <c r="AQ226" s="78"/>
      <c r="AR226" s="78"/>
      <c r="AS226" s="73"/>
      <c r="AT226" s="73"/>
      <c r="AU226" s="73"/>
      <c r="AV226" s="78"/>
      <c r="AW226" s="73"/>
      <c r="AX226" s="73"/>
      <c r="AY226" s="82"/>
      <c r="AZ226" s="82"/>
      <c r="BA226" s="73"/>
      <c r="BB226" s="73"/>
      <c r="BC226" s="82"/>
      <c r="BD226" s="73"/>
      <c r="BE226" s="73"/>
      <c r="BF226" s="73"/>
      <c r="BG226" s="73"/>
      <c r="BH226" s="82"/>
      <c r="BI226" s="82"/>
      <c r="BJ226" s="82"/>
      <c r="BK226" s="82"/>
      <c r="BL226" s="82"/>
      <c r="BM226" s="82"/>
      <c r="BN226" s="82"/>
      <c r="BO226" s="73"/>
      <c r="BP226" s="68"/>
      <c r="BQ226" s="73"/>
      <c r="BR226" s="48"/>
    </row>
    <row r="227" spans="1:70" s="47" customFormat="1" ht="34.799999999999997" customHeight="1" x14ac:dyDescent="0.3">
      <c r="A227" s="60"/>
      <c r="B227" s="61" t="e">
        <f>VLOOKUP(E227,'Active-Bldg List ref'!$A:$E,4,FALSE)</f>
        <v>#N/A</v>
      </c>
      <c r="C227" s="61" t="e">
        <f>VLOOKUP(E227,'Active-Bldg List ref'!$A:$E,5,FALSE)</f>
        <v>#N/A</v>
      </c>
      <c r="D227" s="61" t="e">
        <f>VLOOKUP(E227,'Active-Bldg List ref'!$A:$B,2,FALSE)</f>
        <v>#N/A</v>
      </c>
      <c r="E227" s="61" t="e">
        <f>INDEX('Active-Bldg List ref'!$A:$A,MATCH(F227,'Active-Bldg List ref'!$C:$C,0))</f>
        <v>#N/A</v>
      </c>
      <c r="F227" s="62"/>
      <c r="G227" s="63"/>
      <c r="H227" s="64"/>
      <c r="I227" s="61" t="e">
        <f>INDEX('Keyword &amp; Type ref'!B:B,MATCH(K227,'Keyword &amp; Type ref'!D:D,0))</f>
        <v>#N/A</v>
      </c>
      <c r="J227" s="66" t="e">
        <f>INDEX('Keyword &amp; Type ref'!F:F,MATCH(L227,'Keyword &amp; Type ref'!H:H,0))</f>
        <v>#N/A</v>
      </c>
      <c r="K227" s="65"/>
      <c r="L227" s="65"/>
      <c r="M227" s="62"/>
      <c r="N227" s="67"/>
      <c r="O227" s="68"/>
      <c r="P227" s="68"/>
      <c r="Q227" s="69" t="e">
        <f>INDEX('Keyword &amp; Type ref'!$F:$V,MATCH(J227,'Keyword &amp; Type ref'!$F:$F,0),MATCH(B227,'Keyword &amp; Type ref'!$1:$1,0))</f>
        <v>#N/A</v>
      </c>
      <c r="R227" s="70" t="e">
        <f>VLOOKUP(J227,'Keyword &amp; Type ref'!$F:$L,7,FALSE)</f>
        <v>#N/A</v>
      </c>
      <c r="S227" s="71" t="e">
        <f>CONCATENATE(E227,":",VLOOKUP(J227,'Keyword &amp; Type ref'!F:H, 3,FALSE),":",$X227)</f>
        <v>#N/A</v>
      </c>
      <c r="T227" s="72" t="e">
        <f t="shared" si="6"/>
        <v>#N/A</v>
      </c>
      <c r="U227" s="73"/>
      <c r="V227" s="74" t="e">
        <f t="shared" si="7"/>
        <v>#N/A</v>
      </c>
      <c r="W227" s="75"/>
      <c r="X227" s="68"/>
      <c r="Y227" s="68"/>
      <c r="Z227" s="76"/>
      <c r="AA227" s="77" t="e">
        <f>INDEX('MFR_List ref'!$A:$A,MATCH($AB227,'MFR_List ref'!$B:$B,0))</f>
        <v>#N/A</v>
      </c>
      <c r="AB227" s="62"/>
      <c r="AC227" s="78"/>
      <c r="AD227" s="79"/>
      <c r="AE227" s="80"/>
      <c r="AF227" s="60"/>
      <c r="AG227" s="73"/>
      <c r="AH227" s="73"/>
      <c r="AI227" s="73"/>
      <c r="AJ227" s="60"/>
      <c r="AK227" s="73"/>
      <c r="AL227" s="73"/>
      <c r="AM227" s="81"/>
      <c r="AN227" s="73"/>
      <c r="AO227" s="78"/>
      <c r="AP227" s="78"/>
      <c r="AQ227" s="78"/>
      <c r="AR227" s="78"/>
      <c r="AS227" s="73"/>
      <c r="AT227" s="73"/>
      <c r="AU227" s="73"/>
      <c r="AV227" s="78"/>
      <c r="AW227" s="73"/>
      <c r="AX227" s="73"/>
      <c r="AY227" s="82"/>
      <c r="AZ227" s="82"/>
      <c r="BA227" s="73"/>
      <c r="BB227" s="73"/>
      <c r="BC227" s="82"/>
      <c r="BD227" s="73"/>
      <c r="BE227" s="73"/>
      <c r="BF227" s="73"/>
      <c r="BG227" s="73"/>
      <c r="BH227" s="82"/>
      <c r="BI227" s="82"/>
      <c r="BJ227" s="82"/>
      <c r="BK227" s="82"/>
      <c r="BL227" s="82"/>
      <c r="BM227" s="82"/>
      <c r="BN227" s="82"/>
      <c r="BO227" s="73"/>
      <c r="BP227" s="68"/>
      <c r="BQ227" s="73"/>
      <c r="BR227" s="48"/>
    </row>
    <row r="228" spans="1:70" s="47" customFormat="1" ht="34.799999999999997" customHeight="1" x14ac:dyDescent="0.3">
      <c r="A228" s="60"/>
      <c r="B228" s="61" t="e">
        <f>VLOOKUP(E228,'Active-Bldg List ref'!$A:$E,4,FALSE)</f>
        <v>#N/A</v>
      </c>
      <c r="C228" s="61" t="e">
        <f>VLOOKUP(E228,'Active-Bldg List ref'!$A:$E,5,FALSE)</f>
        <v>#N/A</v>
      </c>
      <c r="D228" s="61" t="e">
        <f>VLOOKUP(E228,'Active-Bldg List ref'!$A:$B,2,FALSE)</f>
        <v>#N/A</v>
      </c>
      <c r="E228" s="61" t="e">
        <f>INDEX('Active-Bldg List ref'!$A:$A,MATCH(F228,'Active-Bldg List ref'!$C:$C,0))</f>
        <v>#N/A</v>
      </c>
      <c r="F228" s="62"/>
      <c r="G228" s="63"/>
      <c r="H228" s="64"/>
      <c r="I228" s="61" t="e">
        <f>INDEX('Keyword &amp; Type ref'!B:B,MATCH(K228,'Keyword &amp; Type ref'!D:D,0))</f>
        <v>#N/A</v>
      </c>
      <c r="J228" s="66" t="e">
        <f>INDEX('Keyword &amp; Type ref'!F:F,MATCH(L228,'Keyword &amp; Type ref'!H:H,0))</f>
        <v>#N/A</v>
      </c>
      <c r="K228" s="65"/>
      <c r="L228" s="65"/>
      <c r="M228" s="62"/>
      <c r="N228" s="67"/>
      <c r="O228" s="68"/>
      <c r="P228" s="68"/>
      <c r="Q228" s="69" t="e">
        <f>INDEX('Keyword &amp; Type ref'!$F:$V,MATCH(J228,'Keyword &amp; Type ref'!$F:$F,0),MATCH(B228,'Keyword &amp; Type ref'!$1:$1,0))</f>
        <v>#N/A</v>
      </c>
      <c r="R228" s="70" t="e">
        <f>VLOOKUP(J228,'Keyword &amp; Type ref'!$F:$L,7,FALSE)</f>
        <v>#N/A</v>
      </c>
      <c r="S228" s="71" t="e">
        <f>CONCATENATE(E228,":",VLOOKUP(J228,'Keyword &amp; Type ref'!F:H, 3,FALSE),":",$X228)</f>
        <v>#N/A</v>
      </c>
      <c r="T228" s="72" t="e">
        <f t="shared" si="6"/>
        <v>#N/A</v>
      </c>
      <c r="U228" s="73"/>
      <c r="V228" s="74" t="e">
        <f t="shared" si="7"/>
        <v>#N/A</v>
      </c>
      <c r="W228" s="75"/>
      <c r="X228" s="68"/>
      <c r="Y228" s="68"/>
      <c r="Z228" s="76"/>
      <c r="AA228" s="77" t="e">
        <f>INDEX('MFR_List ref'!$A:$A,MATCH($AB228,'MFR_List ref'!$B:$B,0))</f>
        <v>#N/A</v>
      </c>
      <c r="AB228" s="62"/>
      <c r="AC228" s="78"/>
      <c r="AD228" s="79"/>
      <c r="AE228" s="80"/>
      <c r="AF228" s="60"/>
      <c r="AG228" s="73"/>
      <c r="AH228" s="73"/>
      <c r="AI228" s="73"/>
      <c r="AJ228" s="60"/>
      <c r="AK228" s="73"/>
      <c r="AL228" s="73"/>
      <c r="AM228" s="81"/>
      <c r="AN228" s="73"/>
      <c r="AO228" s="78"/>
      <c r="AP228" s="78"/>
      <c r="AQ228" s="78"/>
      <c r="AR228" s="78"/>
      <c r="AS228" s="73"/>
      <c r="AT228" s="73"/>
      <c r="AU228" s="73"/>
      <c r="AV228" s="78"/>
      <c r="AW228" s="73"/>
      <c r="AX228" s="73"/>
      <c r="AY228" s="82"/>
      <c r="AZ228" s="82"/>
      <c r="BA228" s="73"/>
      <c r="BB228" s="73"/>
      <c r="BC228" s="82"/>
      <c r="BD228" s="73"/>
      <c r="BE228" s="73"/>
      <c r="BF228" s="73"/>
      <c r="BG228" s="73"/>
      <c r="BH228" s="82"/>
      <c r="BI228" s="82"/>
      <c r="BJ228" s="82"/>
      <c r="BK228" s="82"/>
      <c r="BL228" s="82"/>
      <c r="BM228" s="82"/>
      <c r="BN228" s="82"/>
      <c r="BO228" s="73"/>
      <c r="BP228" s="68"/>
      <c r="BQ228" s="73"/>
      <c r="BR228" s="48"/>
    </row>
    <row r="229" spans="1:70" s="47" customFormat="1" ht="34.799999999999997" customHeight="1" x14ac:dyDescent="0.3">
      <c r="A229" s="60"/>
      <c r="B229" s="61" t="e">
        <f>VLOOKUP(E229,'Active-Bldg List ref'!$A:$E,4,FALSE)</f>
        <v>#N/A</v>
      </c>
      <c r="C229" s="61" t="e">
        <f>VLOOKUP(E229,'Active-Bldg List ref'!$A:$E,5,FALSE)</f>
        <v>#N/A</v>
      </c>
      <c r="D229" s="61" t="e">
        <f>VLOOKUP(E229,'Active-Bldg List ref'!$A:$B,2,FALSE)</f>
        <v>#N/A</v>
      </c>
      <c r="E229" s="61" t="e">
        <f>INDEX('Active-Bldg List ref'!$A:$A,MATCH(F229,'Active-Bldg List ref'!$C:$C,0))</f>
        <v>#N/A</v>
      </c>
      <c r="F229" s="62"/>
      <c r="G229" s="63"/>
      <c r="H229" s="64"/>
      <c r="I229" s="61" t="e">
        <f>INDEX('Keyword &amp; Type ref'!B:B,MATCH(K229,'Keyword &amp; Type ref'!D:D,0))</f>
        <v>#N/A</v>
      </c>
      <c r="J229" s="66" t="e">
        <f>INDEX('Keyword &amp; Type ref'!F:F,MATCH(L229,'Keyword &amp; Type ref'!H:H,0))</f>
        <v>#N/A</v>
      </c>
      <c r="K229" s="65"/>
      <c r="L229" s="65"/>
      <c r="M229" s="62"/>
      <c r="N229" s="67"/>
      <c r="O229" s="68"/>
      <c r="P229" s="68"/>
      <c r="Q229" s="69" t="e">
        <f>INDEX('Keyword &amp; Type ref'!$F:$V,MATCH(J229,'Keyword &amp; Type ref'!$F:$F,0),MATCH(B229,'Keyword &amp; Type ref'!$1:$1,0))</f>
        <v>#N/A</v>
      </c>
      <c r="R229" s="70" t="e">
        <f>VLOOKUP(J229,'Keyword &amp; Type ref'!$F:$L,7,FALSE)</f>
        <v>#N/A</v>
      </c>
      <c r="S229" s="71" t="e">
        <f>CONCATENATE(E229,":",VLOOKUP(J229,'Keyword &amp; Type ref'!F:H, 3,FALSE),":",$X229)</f>
        <v>#N/A</v>
      </c>
      <c r="T229" s="72" t="e">
        <f t="shared" si="6"/>
        <v>#N/A</v>
      </c>
      <c r="U229" s="73"/>
      <c r="V229" s="74" t="e">
        <f t="shared" si="7"/>
        <v>#N/A</v>
      </c>
      <c r="W229" s="75"/>
      <c r="X229" s="68"/>
      <c r="Y229" s="68"/>
      <c r="Z229" s="76"/>
      <c r="AA229" s="77" t="e">
        <f>INDEX('MFR_List ref'!$A:$A,MATCH($AB229,'MFR_List ref'!$B:$B,0))</f>
        <v>#N/A</v>
      </c>
      <c r="AB229" s="62"/>
      <c r="AC229" s="78"/>
      <c r="AD229" s="79"/>
      <c r="AE229" s="80"/>
      <c r="AF229" s="60"/>
      <c r="AG229" s="73"/>
      <c r="AH229" s="73"/>
      <c r="AI229" s="73"/>
      <c r="AJ229" s="60"/>
      <c r="AK229" s="73"/>
      <c r="AL229" s="73"/>
      <c r="AM229" s="81"/>
      <c r="AN229" s="73"/>
      <c r="AO229" s="78"/>
      <c r="AP229" s="78"/>
      <c r="AQ229" s="78"/>
      <c r="AR229" s="78"/>
      <c r="AS229" s="73"/>
      <c r="AT229" s="73"/>
      <c r="AU229" s="73"/>
      <c r="AV229" s="78"/>
      <c r="AW229" s="73"/>
      <c r="AX229" s="73"/>
      <c r="AY229" s="82"/>
      <c r="AZ229" s="82"/>
      <c r="BA229" s="73"/>
      <c r="BB229" s="73"/>
      <c r="BC229" s="82"/>
      <c r="BD229" s="73"/>
      <c r="BE229" s="73"/>
      <c r="BF229" s="73"/>
      <c r="BG229" s="73"/>
      <c r="BH229" s="82"/>
      <c r="BI229" s="82"/>
      <c r="BJ229" s="82"/>
      <c r="BK229" s="82"/>
      <c r="BL229" s="82"/>
      <c r="BM229" s="82"/>
      <c r="BN229" s="82"/>
      <c r="BO229" s="73"/>
      <c r="BP229" s="68"/>
      <c r="BQ229" s="73"/>
      <c r="BR229" s="48"/>
    </row>
    <row r="230" spans="1:70" s="47" customFormat="1" ht="34.799999999999997" customHeight="1" x14ac:dyDescent="0.3">
      <c r="A230" s="60"/>
      <c r="B230" s="61" t="e">
        <f>VLOOKUP(E230,'Active-Bldg List ref'!$A:$E,4,FALSE)</f>
        <v>#N/A</v>
      </c>
      <c r="C230" s="61" t="e">
        <f>VLOOKUP(E230,'Active-Bldg List ref'!$A:$E,5,FALSE)</f>
        <v>#N/A</v>
      </c>
      <c r="D230" s="61" t="e">
        <f>VLOOKUP(E230,'Active-Bldg List ref'!$A:$B,2,FALSE)</f>
        <v>#N/A</v>
      </c>
      <c r="E230" s="61" t="e">
        <f>INDEX('Active-Bldg List ref'!$A:$A,MATCH(F230,'Active-Bldg List ref'!$C:$C,0))</f>
        <v>#N/A</v>
      </c>
      <c r="F230" s="62"/>
      <c r="G230" s="63"/>
      <c r="H230" s="64"/>
      <c r="I230" s="61" t="e">
        <f>INDEX('Keyword &amp; Type ref'!B:B,MATCH(K230,'Keyword &amp; Type ref'!D:D,0))</f>
        <v>#N/A</v>
      </c>
      <c r="J230" s="66" t="e">
        <f>INDEX('Keyword &amp; Type ref'!F:F,MATCH(L230,'Keyword &amp; Type ref'!H:H,0))</f>
        <v>#N/A</v>
      </c>
      <c r="K230" s="65"/>
      <c r="L230" s="65"/>
      <c r="M230" s="62"/>
      <c r="N230" s="67"/>
      <c r="O230" s="68"/>
      <c r="P230" s="68"/>
      <c r="Q230" s="69" t="e">
        <f>INDEX('Keyword &amp; Type ref'!$F:$V,MATCH(J230,'Keyword &amp; Type ref'!$F:$F,0),MATCH(B230,'Keyword &amp; Type ref'!$1:$1,0))</f>
        <v>#N/A</v>
      </c>
      <c r="R230" s="70" t="e">
        <f>VLOOKUP(J230,'Keyword &amp; Type ref'!$F:$L,7,FALSE)</f>
        <v>#N/A</v>
      </c>
      <c r="S230" s="71" t="e">
        <f>CONCATENATE(E230,":",VLOOKUP(J230,'Keyword &amp; Type ref'!F:H, 3,FALSE),":",$X230)</f>
        <v>#N/A</v>
      </c>
      <c r="T230" s="72" t="e">
        <f t="shared" si="6"/>
        <v>#N/A</v>
      </c>
      <c r="U230" s="73"/>
      <c r="V230" s="74" t="e">
        <f t="shared" si="7"/>
        <v>#N/A</v>
      </c>
      <c r="W230" s="75"/>
      <c r="X230" s="68"/>
      <c r="Y230" s="68"/>
      <c r="Z230" s="76"/>
      <c r="AA230" s="77" t="e">
        <f>INDEX('MFR_List ref'!$A:$A,MATCH($AB230,'MFR_List ref'!$B:$B,0))</f>
        <v>#N/A</v>
      </c>
      <c r="AB230" s="62"/>
      <c r="AC230" s="78"/>
      <c r="AD230" s="79"/>
      <c r="AE230" s="80"/>
      <c r="AF230" s="60"/>
      <c r="AG230" s="73"/>
      <c r="AH230" s="73"/>
      <c r="AI230" s="73"/>
      <c r="AJ230" s="60"/>
      <c r="AK230" s="73"/>
      <c r="AL230" s="73"/>
      <c r="AM230" s="81"/>
      <c r="AN230" s="73"/>
      <c r="AO230" s="78"/>
      <c r="AP230" s="78"/>
      <c r="AQ230" s="78"/>
      <c r="AR230" s="78"/>
      <c r="AS230" s="73"/>
      <c r="AT230" s="73"/>
      <c r="AU230" s="73"/>
      <c r="AV230" s="78"/>
      <c r="AW230" s="73"/>
      <c r="AX230" s="73"/>
      <c r="AY230" s="82"/>
      <c r="AZ230" s="82"/>
      <c r="BA230" s="73"/>
      <c r="BB230" s="73"/>
      <c r="BC230" s="82"/>
      <c r="BD230" s="73"/>
      <c r="BE230" s="73"/>
      <c r="BF230" s="73"/>
      <c r="BG230" s="73"/>
      <c r="BH230" s="82"/>
      <c r="BI230" s="82"/>
      <c r="BJ230" s="82"/>
      <c r="BK230" s="82"/>
      <c r="BL230" s="82"/>
      <c r="BM230" s="82"/>
      <c r="BN230" s="82"/>
      <c r="BO230" s="73"/>
      <c r="BP230" s="68"/>
      <c r="BQ230" s="73"/>
      <c r="BR230" s="48"/>
    </row>
    <row r="231" spans="1:70" s="47" customFormat="1" ht="34.799999999999997" customHeight="1" x14ac:dyDescent="0.3">
      <c r="A231" s="60"/>
      <c r="B231" s="61" t="e">
        <f>VLOOKUP(E231,'Active-Bldg List ref'!$A:$E,4,FALSE)</f>
        <v>#N/A</v>
      </c>
      <c r="C231" s="61" t="e">
        <f>VLOOKUP(E231,'Active-Bldg List ref'!$A:$E,5,FALSE)</f>
        <v>#N/A</v>
      </c>
      <c r="D231" s="61" t="e">
        <f>VLOOKUP(E231,'Active-Bldg List ref'!$A:$B,2,FALSE)</f>
        <v>#N/A</v>
      </c>
      <c r="E231" s="61" t="e">
        <f>INDEX('Active-Bldg List ref'!$A:$A,MATCH(F231,'Active-Bldg List ref'!$C:$C,0))</f>
        <v>#N/A</v>
      </c>
      <c r="F231" s="62"/>
      <c r="G231" s="63"/>
      <c r="H231" s="64"/>
      <c r="I231" s="61" t="e">
        <f>INDEX('Keyword &amp; Type ref'!B:B,MATCH(K231,'Keyword &amp; Type ref'!D:D,0))</f>
        <v>#N/A</v>
      </c>
      <c r="J231" s="66" t="e">
        <f>INDEX('Keyword &amp; Type ref'!F:F,MATCH(L231,'Keyword &amp; Type ref'!H:H,0))</f>
        <v>#N/A</v>
      </c>
      <c r="K231" s="65"/>
      <c r="L231" s="65"/>
      <c r="M231" s="62"/>
      <c r="N231" s="67"/>
      <c r="O231" s="68"/>
      <c r="P231" s="68"/>
      <c r="Q231" s="69" t="e">
        <f>INDEX('Keyword &amp; Type ref'!$F:$V,MATCH(J231,'Keyword &amp; Type ref'!$F:$F,0),MATCH(B231,'Keyword &amp; Type ref'!$1:$1,0))</f>
        <v>#N/A</v>
      </c>
      <c r="R231" s="70" t="e">
        <f>VLOOKUP(J231,'Keyword &amp; Type ref'!$F:$L,7,FALSE)</f>
        <v>#N/A</v>
      </c>
      <c r="S231" s="71" t="e">
        <f>CONCATENATE(E231,":",VLOOKUP(J231,'Keyword &amp; Type ref'!F:H, 3,FALSE),":",$X231)</f>
        <v>#N/A</v>
      </c>
      <c r="T231" s="72" t="e">
        <f t="shared" si="6"/>
        <v>#N/A</v>
      </c>
      <c r="U231" s="73"/>
      <c r="V231" s="74" t="e">
        <f t="shared" si="7"/>
        <v>#N/A</v>
      </c>
      <c r="W231" s="75"/>
      <c r="X231" s="68"/>
      <c r="Y231" s="68"/>
      <c r="Z231" s="76"/>
      <c r="AA231" s="77" t="e">
        <f>INDEX('MFR_List ref'!$A:$A,MATCH($AB231,'MFR_List ref'!$B:$B,0))</f>
        <v>#N/A</v>
      </c>
      <c r="AB231" s="62"/>
      <c r="AC231" s="78"/>
      <c r="AD231" s="79"/>
      <c r="AE231" s="80"/>
      <c r="AF231" s="60"/>
      <c r="AG231" s="73"/>
      <c r="AH231" s="73"/>
      <c r="AI231" s="73"/>
      <c r="AJ231" s="60"/>
      <c r="AK231" s="73"/>
      <c r="AL231" s="73"/>
      <c r="AM231" s="81"/>
      <c r="AN231" s="73"/>
      <c r="AO231" s="78"/>
      <c r="AP231" s="78"/>
      <c r="AQ231" s="78"/>
      <c r="AR231" s="78"/>
      <c r="AS231" s="73"/>
      <c r="AT231" s="73"/>
      <c r="AU231" s="73"/>
      <c r="AV231" s="78"/>
      <c r="AW231" s="73"/>
      <c r="AX231" s="73"/>
      <c r="AY231" s="82"/>
      <c r="AZ231" s="82"/>
      <c r="BA231" s="73"/>
      <c r="BB231" s="73"/>
      <c r="BC231" s="82"/>
      <c r="BD231" s="73"/>
      <c r="BE231" s="73"/>
      <c r="BF231" s="73"/>
      <c r="BG231" s="73"/>
      <c r="BH231" s="82"/>
      <c r="BI231" s="82"/>
      <c r="BJ231" s="82"/>
      <c r="BK231" s="82"/>
      <c r="BL231" s="82"/>
      <c r="BM231" s="82"/>
      <c r="BN231" s="82"/>
      <c r="BO231" s="73"/>
      <c r="BP231" s="68"/>
      <c r="BQ231" s="73"/>
      <c r="BR231" s="48"/>
    </row>
    <row r="232" spans="1:70" s="47" customFormat="1" ht="34.799999999999997" customHeight="1" x14ac:dyDescent="0.3">
      <c r="A232" s="60"/>
      <c r="B232" s="61" t="e">
        <f>VLOOKUP(E232,'Active-Bldg List ref'!$A:$E,4,FALSE)</f>
        <v>#N/A</v>
      </c>
      <c r="C232" s="61" t="e">
        <f>VLOOKUP(E232,'Active-Bldg List ref'!$A:$E,5,FALSE)</f>
        <v>#N/A</v>
      </c>
      <c r="D232" s="61" t="e">
        <f>VLOOKUP(E232,'Active-Bldg List ref'!$A:$B,2,FALSE)</f>
        <v>#N/A</v>
      </c>
      <c r="E232" s="61" t="e">
        <f>INDEX('Active-Bldg List ref'!$A:$A,MATCH(F232,'Active-Bldg List ref'!$C:$C,0))</f>
        <v>#N/A</v>
      </c>
      <c r="F232" s="62"/>
      <c r="G232" s="63"/>
      <c r="H232" s="64"/>
      <c r="I232" s="61" t="e">
        <f>INDEX('Keyword &amp; Type ref'!B:B,MATCH(K232,'Keyword &amp; Type ref'!D:D,0))</f>
        <v>#N/A</v>
      </c>
      <c r="J232" s="66" t="e">
        <f>INDEX('Keyword &amp; Type ref'!F:F,MATCH(L232,'Keyword &amp; Type ref'!H:H,0))</f>
        <v>#N/A</v>
      </c>
      <c r="K232" s="65"/>
      <c r="L232" s="65"/>
      <c r="M232" s="62"/>
      <c r="N232" s="67"/>
      <c r="O232" s="68"/>
      <c r="P232" s="68"/>
      <c r="Q232" s="69" t="e">
        <f>INDEX('Keyword &amp; Type ref'!$F:$V,MATCH(J232,'Keyword &amp; Type ref'!$F:$F,0),MATCH(B232,'Keyword &amp; Type ref'!$1:$1,0))</f>
        <v>#N/A</v>
      </c>
      <c r="R232" s="70" t="e">
        <f>VLOOKUP(J232,'Keyword &amp; Type ref'!$F:$L,7,FALSE)</f>
        <v>#N/A</v>
      </c>
      <c r="S232" s="71" t="e">
        <f>CONCATENATE(E232,":",VLOOKUP(J232,'Keyword &amp; Type ref'!F:H, 3,FALSE),":",$X232)</f>
        <v>#N/A</v>
      </c>
      <c r="T232" s="72" t="e">
        <f t="shared" si="6"/>
        <v>#N/A</v>
      </c>
      <c r="U232" s="73"/>
      <c r="V232" s="74" t="e">
        <f t="shared" si="7"/>
        <v>#N/A</v>
      </c>
      <c r="W232" s="75"/>
      <c r="X232" s="68"/>
      <c r="Y232" s="68"/>
      <c r="Z232" s="76"/>
      <c r="AA232" s="77" t="e">
        <f>INDEX('MFR_List ref'!$A:$A,MATCH($AB232,'MFR_List ref'!$B:$B,0))</f>
        <v>#N/A</v>
      </c>
      <c r="AB232" s="62"/>
      <c r="AC232" s="78"/>
      <c r="AD232" s="79"/>
      <c r="AE232" s="80"/>
      <c r="AF232" s="60"/>
      <c r="AG232" s="73"/>
      <c r="AH232" s="73"/>
      <c r="AI232" s="73"/>
      <c r="AJ232" s="60"/>
      <c r="AK232" s="73"/>
      <c r="AL232" s="73"/>
      <c r="AM232" s="81"/>
      <c r="AN232" s="73"/>
      <c r="AO232" s="78"/>
      <c r="AP232" s="78"/>
      <c r="AQ232" s="78"/>
      <c r="AR232" s="78"/>
      <c r="AS232" s="73"/>
      <c r="AT232" s="73"/>
      <c r="AU232" s="73"/>
      <c r="AV232" s="78"/>
      <c r="AW232" s="73"/>
      <c r="AX232" s="73"/>
      <c r="AY232" s="82"/>
      <c r="AZ232" s="82"/>
      <c r="BA232" s="73"/>
      <c r="BB232" s="73"/>
      <c r="BC232" s="82"/>
      <c r="BD232" s="73"/>
      <c r="BE232" s="73"/>
      <c r="BF232" s="73"/>
      <c r="BG232" s="73"/>
      <c r="BH232" s="82"/>
      <c r="BI232" s="82"/>
      <c r="BJ232" s="82"/>
      <c r="BK232" s="82"/>
      <c r="BL232" s="82"/>
      <c r="BM232" s="82"/>
      <c r="BN232" s="82"/>
      <c r="BO232" s="73"/>
      <c r="BP232" s="68"/>
      <c r="BQ232" s="73"/>
      <c r="BR232" s="48"/>
    </row>
    <row r="233" spans="1:70" s="47" customFormat="1" ht="34.799999999999997" customHeight="1" x14ac:dyDescent="0.3">
      <c r="A233" s="60"/>
      <c r="B233" s="61" t="e">
        <f>VLOOKUP(E233,'Active-Bldg List ref'!$A:$E,4,FALSE)</f>
        <v>#N/A</v>
      </c>
      <c r="C233" s="61" t="e">
        <f>VLOOKUP(E233,'Active-Bldg List ref'!$A:$E,5,FALSE)</f>
        <v>#N/A</v>
      </c>
      <c r="D233" s="61" t="e">
        <f>VLOOKUP(E233,'Active-Bldg List ref'!$A:$B,2,FALSE)</f>
        <v>#N/A</v>
      </c>
      <c r="E233" s="61" t="e">
        <f>INDEX('Active-Bldg List ref'!$A:$A,MATCH(F233,'Active-Bldg List ref'!$C:$C,0))</f>
        <v>#N/A</v>
      </c>
      <c r="F233" s="62"/>
      <c r="G233" s="63"/>
      <c r="H233" s="64"/>
      <c r="I233" s="61" t="e">
        <f>INDEX('Keyword &amp; Type ref'!B:B,MATCH(K233,'Keyword &amp; Type ref'!D:D,0))</f>
        <v>#N/A</v>
      </c>
      <c r="J233" s="66" t="e">
        <f>INDEX('Keyword &amp; Type ref'!F:F,MATCH(L233,'Keyword &amp; Type ref'!H:H,0))</f>
        <v>#N/A</v>
      </c>
      <c r="K233" s="65"/>
      <c r="L233" s="65"/>
      <c r="M233" s="62"/>
      <c r="N233" s="67"/>
      <c r="O233" s="68"/>
      <c r="P233" s="68"/>
      <c r="Q233" s="69" t="e">
        <f>INDEX('Keyword &amp; Type ref'!$F:$V,MATCH(J233,'Keyword &amp; Type ref'!$F:$F,0),MATCH(B233,'Keyword &amp; Type ref'!$1:$1,0))</f>
        <v>#N/A</v>
      </c>
      <c r="R233" s="70" t="e">
        <f>VLOOKUP(J233,'Keyword &amp; Type ref'!$F:$L,7,FALSE)</f>
        <v>#N/A</v>
      </c>
      <c r="S233" s="71" t="e">
        <f>CONCATENATE(E233,":",VLOOKUP(J233,'Keyword &amp; Type ref'!F:H, 3,FALSE),":",$X233)</f>
        <v>#N/A</v>
      </c>
      <c r="T233" s="72" t="e">
        <f t="shared" si="6"/>
        <v>#N/A</v>
      </c>
      <c r="U233" s="73"/>
      <c r="V233" s="74" t="e">
        <f t="shared" si="7"/>
        <v>#N/A</v>
      </c>
      <c r="W233" s="75"/>
      <c r="X233" s="68"/>
      <c r="Y233" s="68"/>
      <c r="Z233" s="76"/>
      <c r="AA233" s="77" t="e">
        <f>INDEX('MFR_List ref'!$A:$A,MATCH($AB233,'MFR_List ref'!$B:$B,0))</f>
        <v>#N/A</v>
      </c>
      <c r="AB233" s="62"/>
      <c r="AC233" s="78"/>
      <c r="AD233" s="79"/>
      <c r="AE233" s="80"/>
      <c r="AF233" s="60"/>
      <c r="AG233" s="73"/>
      <c r="AH233" s="73"/>
      <c r="AI233" s="73"/>
      <c r="AJ233" s="60"/>
      <c r="AK233" s="73"/>
      <c r="AL233" s="73"/>
      <c r="AM233" s="81"/>
      <c r="AN233" s="73"/>
      <c r="AO233" s="78"/>
      <c r="AP233" s="78"/>
      <c r="AQ233" s="78"/>
      <c r="AR233" s="78"/>
      <c r="AS233" s="73"/>
      <c r="AT233" s="73"/>
      <c r="AU233" s="73"/>
      <c r="AV233" s="78"/>
      <c r="AW233" s="73"/>
      <c r="AX233" s="73"/>
      <c r="AY233" s="82"/>
      <c r="AZ233" s="82"/>
      <c r="BA233" s="73"/>
      <c r="BB233" s="73"/>
      <c r="BC233" s="82"/>
      <c r="BD233" s="73"/>
      <c r="BE233" s="73"/>
      <c r="BF233" s="73"/>
      <c r="BG233" s="73"/>
      <c r="BH233" s="82"/>
      <c r="BI233" s="82"/>
      <c r="BJ233" s="82"/>
      <c r="BK233" s="82"/>
      <c r="BL233" s="82"/>
      <c r="BM233" s="82"/>
      <c r="BN233" s="82"/>
      <c r="BO233" s="73"/>
      <c r="BP233" s="68"/>
      <c r="BQ233" s="73"/>
      <c r="BR233" s="48"/>
    </row>
    <row r="234" spans="1:70" s="47" customFormat="1" ht="34.799999999999997" customHeight="1" x14ac:dyDescent="0.3">
      <c r="A234" s="60"/>
      <c r="B234" s="61" t="e">
        <f>VLOOKUP(E234,'Active-Bldg List ref'!$A:$E,4,FALSE)</f>
        <v>#N/A</v>
      </c>
      <c r="C234" s="61" t="e">
        <f>VLOOKUP(E234,'Active-Bldg List ref'!$A:$E,5,FALSE)</f>
        <v>#N/A</v>
      </c>
      <c r="D234" s="61" t="e">
        <f>VLOOKUP(E234,'Active-Bldg List ref'!$A:$B,2,FALSE)</f>
        <v>#N/A</v>
      </c>
      <c r="E234" s="61" t="e">
        <f>INDEX('Active-Bldg List ref'!$A:$A,MATCH(F234,'Active-Bldg List ref'!$C:$C,0))</f>
        <v>#N/A</v>
      </c>
      <c r="F234" s="62"/>
      <c r="G234" s="63"/>
      <c r="H234" s="64"/>
      <c r="I234" s="61" t="e">
        <f>INDEX('Keyword &amp; Type ref'!B:B,MATCH(K234,'Keyword &amp; Type ref'!D:D,0))</f>
        <v>#N/A</v>
      </c>
      <c r="J234" s="66" t="e">
        <f>INDEX('Keyword &amp; Type ref'!F:F,MATCH(L234,'Keyword &amp; Type ref'!H:H,0))</f>
        <v>#N/A</v>
      </c>
      <c r="K234" s="65"/>
      <c r="L234" s="65"/>
      <c r="M234" s="62"/>
      <c r="N234" s="67"/>
      <c r="O234" s="68"/>
      <c r="P234" s="68"/>
      <c r="Q234" s="69" t="e">
        <f>INDEX('Keyword &amp; Type ref'!$F:$V,MATCH(J234,'Keyword &amp; Type ref'!$F:$F,0),MATCH(B234,'Keyword &amp; Type ref'!$1:$1,0))</f>
        <v>#N/A</v>
      </c>
      <c r="R234" s="70" t="e">
        <f>VLOOKUP(J234,'Keyword &amp; Type ref'!$F:$L,7,FALSE)</f>
        <v>#N/A</v>
      </c>
      <c r="S234" s="71" t="e">
        <f>CONCATENATE(E234,":",VLOOKUP(J234,'Keyword &amp; Type ref'!F:H, 3,FALSE),":",$X234)</f>
        <v>#N/A</v>
      </c>
      <c r="T234" s="72" t="e">
        <f t="shared" si="6"/>
        <v>#N/A</v>
      </c>
      <c r="U234" s="73"/>
      <c r="V234" s="74" t="e">
        <f t="shared" si="7"/>
        <v>#N/A</v>
      </c>
      <c r="W234" s="75"/>
      <c r="X234" s="68"/>
      <c r="Y234" s="68"/>
      <c r="Z234" s="76"/>
      <c r="AA234" s="77" t="e">
        <f>INDEX('MFR_List ref'!$A:$A,MATCH($AB234,'MFR_List ref'!$B:$B,0))</f>
        <v>#N/A</v>
      </c>
      <c r="AB234" s="62"/>
      <c r="AC234" s="78"/>
      <c r="AD234" s="79"/>
      <c r="AE234" s="80"/>
      <c r="AF234" s="60"/>
      <c r="AG234" s="73"/>
      <c r="AH234" s="73"/>
      <c r="AI234" s="73"/>
      <c r="AJ234" s="60"/>
      <c r="AK234" s="73"/>
      <c r="AL234" s="73"/>
      <c r="AM234" s="81"/>
      <c r="AN234" s="73"/>
      <c r="AO234" s="78"/>
      <c r="AP234" s="78"/>
      <c r="AQ234" s="78"/>
      <c r="AR234" s="78"/>
      <c r="AS234" s="73"/>
      <c r="AT234" s="73"/>
      <c r="AU234" s="73"/>
      <c r="AV234" s="78"/>
      <c r="AW234" s="73"/>
      <c r="AX234" s="73"/>
      <c r="AY234" s="82"/>
      <c r="AZ234" s="82"/>
      <c r="BA234" s="73"/>
      <c r="BB234" s="73"/>
      <c r="BC234" s="82"/>
      <c r="BD234" s="73"/>
      <c r="BE234" s="73"/>
      <c r="BF234" s="73"/>
      <c r="BG234" s="73"/>
      <c r="BH234" s="82"/>
      <c r="BI234" s="82"/>
      <c r="BJ234" s="82"/>
      <c r="BK234" s="82"/>
      <c r="BL234" s="82"/>
      <c r="BM234" s="82"/>
      <c r="BN234" s="82"/>
      <c r="BO234" s="73"/>
      <c r="BP234" s="68"/>
      <c r="BQ234" s="73"/>
      <c r="BR234" s="48"/>
    </row>
    <row r="235" spans="1:70" s="47" customFormat="1" ht="34.799999999999997" customHeight="1" x14ac:dyDescent="0.3">
      <c r="A235" s="60"/>
      <c r="B235" s="61" t="e">
        <f>VLOOKUP(E235,'Active-Bldg List ref'!$A:$E,4,FALSE)</f>
        <v>#N/A</v>
      </c>
      <c r="C235" s="61" t="e">
        <f>VLOOKUP(E235,'Active-Bldg List ref'!$A:$E,5,FALSE)</f>
        <v>#N/A</v>
      </c>
      <c r="D235" s="61" t="e">
        <f>VLOOKUP(E235,'Active-Bldg List ref'!$A:$B,2,FALSE)</f>
        <v>#N/A</v>
      </c>
      <c r="E235" s="61" t="e">
        <f>INDEX('Active-Bldg List ref'!$A:$A,MATCH(F235,'Active-Bldg List ref'!$C:$C,0))</f>
        <v>#N/A</v>
      </c>
      <c r="F235" s="62"/>
      <c r="G235" s="63"/>
      <c r="H235" s="64"/>
      <c r="I235" s="61" t="e">
        <f>INDEX('Keyword &amp; Type ref'!B:B,MATCH(K235,'Keyword &amp; Type ref'!D:D,0))</f>
        <v>#N/A</v>
      </c>
      <c r="J235" s="66" t="e">
        <f>INDEX('Keyword &amp; Type ref'!F:F,MATCH(L235,'Keyword &amp; Type ref'!H:H,0))</f>
        <v>#N/A</v>
      </c>
      <c r="K235" s="65"/>
      <c r="L235" s="65"/>
      <c r="M235" s="62"/>
      <c r="N235" s="67"/>
      <c r="O235" s="68"/>
      <c r="P235" s="68"/>
      <c r="Q235" s="69" t="e">
        <f>INDEX('Keyword &amp; Type ref'!$F:$V,MATCH(J235,'Keyword &amp; Type ref'!$F:$F,0),MATCH(B235,'Keyword &amp; Type ref'!$1:$1,0))</f>
        <v>#N/A</v>
      </c>
      <c r="R235" s="70" t="e">
        <f>VLOOKUP(J235,'Keyword &amp; Type ref'!$F:$L,7,FALSE)</f>
        <v>#N/A</v>
      </c>
      <c r="S235" s="71" t="e">
        <f>CONCATENATE(E235,":",VLOOKUP(J235,'Keyword &amp; Type ref'!F:H, 3,FALSE),":",$X235)</f>
        <v>#N/A</v>
      </c>
      <c r="T235" s="72" t="e">
        <f t="shared" si="6"/>
        <v>#N/A</v>
      </c>
      <c r="U235" s="73"/>
      <c r="V235" s="74" t="e">
        <f t="shared" si="7"/>
        <v>#N/A</v>
      </c>
      <c r="W235" s="75"/>
      <c r="X235" s="68"/>
      <c r="Y235" s="68"/>
      <c r="Z235" s="76"/>
      <c r="AA235" s="77" t="e">
        <f>INDEX('MFR_List ref'!$A:$A,MATCH($AB235,'MFR_List ref'!$B:$B,0))</f>
        <v>#N/A</v>
      </c>
      <c r="AB235" s="62"/>
      <c r="AC235" s="78"/>
      <c r="AD235" s="79"/>
      <c r="AE235" s="80"/>
      <c r="AF235" s="60"/>
      <c r="AG235" s="73"/>
      <c r="AH235" s="73"/>
      <c r="AI235" s="73"/>
      <c r="AJ235" s="60"/>
      <c r="AK235" s="73"/>
      <c r="AL235" s="73"/>
      <c r="AM235" s="81"/>
      <c r="AN235" s="73"/>
      <c r="AO235" s="78"/>
      <c r="AP235" s="78"/>
      <c r="AQ235" s="78"/>
      <c r="AR235" s="78"/>
      <c r="AS235" s="73"/>
      <c r="AT235" s="73"/>
      <c r="AU235" s="73"/>
      <c r="AV235" s="78"/>
      <c r="AW235" s="73"/>
      <c r="AX235" s="73"/>
      <c r="AY235" s="82"/>
      <c r="AZ235" s="82"/>
      <c r="BA235" s="73"/>
      <c r="BB235" s="73"/>
      <c r="BC235" s="82"/>
      <c r="BD235" s="73"/>
      <c r="BE235" s="73"/>
      <c r="BF235" s="73"/>
      <c r="BG235" s="73"/>
      <c r="BH235" s="82"/>
      <c r="BI235" s="82"/>
      <c r="BJ235" s="82"/>
      <c r="BK235" s="82"/>
      <c r="BL235" s="82"/>
      <c r="BM235" s="82"/>
      <c r="BN235" s="82"/>
      <c r="BO235" s="73"/>
      <c r="BP235" s="68"/>
      <c r="BQ235" s="73"/>
      <c r="BR235" s="48"/>
    </row>
    <row r="236" spans="1:70" s="47" customFormat="1" ht="34.799999999999997" customHeight="1" x14ac:dyDescent="0.3">
      <c r="A236" s="60"/>
      <c r="B236" s="61" t="e">
        <f>VLOOKUP(E236,'Active-Bldg List ref'!$A:$E,4,FALSE)</f>
        <v>#N/A</v>
      </c>
      <c r="C236" s="61" t="e">
        <f>VLOOKUP(E236,'Active-Bldg List ref'!$A:$E,5,FALSE)</f>
        <v>#N/A</v>
      </c>
      <c r="D236" s="61" t="e">
        <f>VLOOKUP(E236,'Active-Bldg List ref'!$A:$B,2,FALSE)</f>
        <v>#N/A</v>
      </c>
      <c r="E236" s="61" t="e">
        <f>INDEX('Active-Bldg List ref'!$A:$A,MATCH(F236,'Active-Bldg List ref'!$C:$C,0))</f>
        <v>#N/A</v>
      </c>
      <c r="F236" s="62"/>
      <c r="G236" s="63"/>
      <c r="H236" s="64"/>
      <c r="I236" s="61" t="e">
        <f>INDEX('Keyword &amp; Type ref'!B:B,MATCH(K236,'Keyword &amp; Type ref'!D:D,0))</f>
        <v>#N/A</v>
      </c>
      <c r="J236" s="66" t="e">
        <f>INDEX('Keyword &amp; Type ref'!F:F,MATCH(L236,'Keyword &amp; Type ref'!H:H,0))</f>
        <v>#N/A</v>
      </c>
      <c r="K236" s="65"/>
      <c r="L236" s="65"/>
      <c r="M236" s="62"/>
      <c r="N236" s="67"/>
      <c r="O236" s="68"/>
      <c r="P236" s="68"/>
      <c r="Q236" s="69" t="e">
        <f>INDEX('Keyword &amp; Type ref'!$F:$V,MATCH(J236,'Keyword &amp; Type ref'!$F:$F,0),MATCH(B236,'Keyword &amp; Type ref'!$1:$1,0))</f>
        <v>#N/A</v>
      </c>
      <c r="R236" s="70" t="e">
        <f>VLOOKUP(J236,'Keyword &amp; Type ref'!$F:$L,7,FALSE)</f>
        <v>#N/A</v>
      </c>
      <c r="S236" s="71" t="e">
        <f>CONCATENATE(E236,":",VLOOKUP(J236,'Keyword &amp; Type ref'!F:H, 3,FALSE),":",$X236)</f>
        <v>#N/A</v>
      </c>
      <c r="T236" s="72" t="e">
        <f t="shared" si="6"/>
        <v>#N/A</v>
      </c>
      <c r="U236" s="73"/>
      <c r="V236" s="74" t="e">
        <f t="shared" si="7"/>
        <v>#N/A</v>
      </c>
      <c r="W236" s="75"/>
      <c r="X236" s="68"/>
      <c r="Y236" s="68"/>
      <c r="Z236" s="76"/>
      <c r="AA236" s="77" t="e">
        <f>INDEX('MFR_List ref'!$A:$A,MATCH($AB236,'MFR_List ref'!$B:$B,0))</f>
        <v>#N/A</v>
      </c>
      <c r="AB236" s="62"/>
      <c r="AC236" s="78"/>
      <c r="AD236" s="79"/>
      <c r="AE236" s="80"/>
      <c r="AF236" s="60"/>
      <c r="AG236" s="73"/>
      <c r="AH236" s="73"/>
      <c r="AI236" s="73"/>
      <c r="AJ236" s="60"/>
      <c r="AK236" s="73"/>
      <c r="AL236" s="73"/>
      <c r="AM236" s="81"/>
      <c r="AN236" s="73"/>
      <c r="AO236" s="78"/>
      <c r="AP236" s="78"/>
      <c r="AQ236" s="78"/>
      <c r="AR236" s="78"/>
      <c r="AS236" s="73"/>
      <c r="AT236" s="73"/>
      <c r="AU236" s="73"/>
      <c r="AV236" s="78"/>
      <c r="AW236" s="73"/>
      <c r="AX236" s="73"/>
      <c r="AY236" s="82"/>
      <c r="AZ236" s="82"/>
      <c r="BA236" s="73"/>
      <c r="BB236" s="73"/>
      <c r="BC236" s="82"/>
      <c r="BD236" s="73"/>
      <c r="BE236" s="73"/>
      <c r="BF236" s="73"/>
      <c r="BG236" s="73"/>
      <c r="BH236" s="82"/>
      <c r="BI236" s="82"/>
      <c r="BJ236" s="82"/>
      <c r="BK236" s="82"/>
      <c r="BL236" s="82"/>
      <c r="BM236" s="82"/>
      <c r="BN236" s="82"/>
      <c r="BO236" s="73"/>
      <c r="BP236" s="68"/>
      <c r="BQ236" s="73"/>
      <c r="BR236" s="48"/>
    </row>
    <row r="237" spans="1:70" s="47" customFormat="1" ht="34.799999999999997" customHeight="1" x14ac:dyDescent="0.3">
      <c r="A237" s="60"/>
      <c r="B237" s="61" t="e">
        <f>VLOOKUP(E237,'Active-Bldg List ref'!$A:$E,4,FALSE)</f>
        <v>#N/A</v>
      </c>
      <c r="C237" s="61" t="e">
        <f>VLOOKUP(E237,'Active-Bldg List ref'!$A:$E,5,FALSE)</f>
        <v>#N/A</v>
      </c>
      <c r="D237" s="61" t="e">
        <f>VLOOKUP(E237,'Active-Bldg List ref'!$A:$B,2,FALSE)</f>
        <v>#N/A</v>
      </c>
      <c r="E237" s="61" t="e">
        <f>INDEX('Active-Bldg List ref'!$A:$A,MATCH(F237,'Active-Bldg List ref'!$C:$C,0))</f>
        <v>#N/A</v>
      </c>
      <c r="F237" s="62"/>
      <c r="G237" s="63"/>
      <c r="H237" s="64"/>
      <c r="I237" s="61" t="e">
        <f>INDEX('Keyword &amp; Type ref'!B:B,MATCH(K237,'Keyword &amp; Type ref'!D:D,0))</f>
        <v>#N/A</v>
      </c>
      <c r="J237" s="66" t="e">
        <f>INDEX('Keyword &amp; Type ref'!F:F,MATCH(L237,'Keyword &amp; Type ref'!H:H,0))</f>
        <v>#N/A</v>
      </c>
      <c r="K237" s="65"/>
      <c r="L237" s="65"/>
      <c r="M237" s="62"/>
      <c r="N237" s="67"/>
      <c r="O237" s="68"/>
      <c r="P237" s="68"/>
      <c r="Q237" s="69" t="e">
        <f>INDEX('Keyword &amp; Type ref'!$F:$V,MATCH(J237,'Keyword &amp; Type ref'!$F:$F,0),MATCH(B237,'Keyword &amp; Type ref'!$1:$1,0))</f>
        <v>#N/A</v>
      </c>
      <c r="R237" s="70" t="e">
        <f>VLOOKUP(J237,'Keyword &amp; Type ref'!$F:$L,7,FALSE)</f>
        <v>#N/A</v>
      </c>
      <c r="S237" s="71" t="e">
        <f>CONCATENATE(E237,":",VLOOKUP(J237,'Keyword &amp; Type ref'!F:H, 3,FALSE),":",$X237)</f>
        <v>#N/A</v>
      </c>
      <c r="T237" s="72" t="e">
        <f t="shared" si="6"/>
        <v>#N/A</v>
      </c>
      <c r="U237" s="73"/>
      <c r="V237" s="74" t="e">
        <f t="shared" si="7"/>
        <v>#N/A</v>
      </c>
      <c r="W237" s="75"/>
      <c r="X237" s="68"/>
      <c r="Y237" s="68"/>
      <c r="Z237" s="76"/>
      <c r="AA237" s="77" t="e">
        <f>INDEX('MFR_List ref'!$A:$A,MATCH($AB237,'MFR_List ref'!$B:$B,0))</f>
        <v>#N/A</v>
      </c>
      <c r="AB237" s="62"/>
      <c r="AC237" s="78"/>
      <c r="AD237" s="79"/>
      <c r="AE237" s="80"/>
      <c r="AF237" s="60"/>
      <c r="AG237" s="73"/>
      <c r="AH237" s="73"/>
      <c r="AI237" s="73"/>
      <c r="AJ237" s="60"/>
      <c r="AK237" s="73"/>
      <c r="AL237" s="73"/>
      <c r="AM237" s="81"/>
      <c r="AN237" s="73"/>
      <c r="AO237" s="78"/>
      <c r="AP237" s="78"/>
      <c r="AQ237" s="78"/>
      <c r="AR237" s="78"/>
      <c r="AS237" s="73"/>
      <c r="AT237" s="73"/>
      <c r="AU237" s="73"/>
      <c r="AV237" s="78"/>
      <c r="AW237" s="73"/>
      <c r="AX237" s="73"/>
      <c r="AY237" s="82"/>
      <c r="AZ237" s="82"/>
      <c r="BA237" s="73"/>
      <c r="BB237" s="73"/>
      <c r="BC237" s="82"/>
      <c r="BD237" s="73"/>
      <c r="BE237" s="73"/>
      <c r="BF237" s="73"/>
      <c r="BG237" s="73"/>
      <c r="BH237" s="82"/>
      <c r="BI237" s="82"/>
      <c r="BJ237" s="82"/>
      <c r="BK237" s="82"/>
      <c r="BL237" s="82"/>
      <c r="BM237" s="82"/>
      <c r="BN237" s="82"/>
      <c r="BO237" s="73"/>
      <c r="BP237" s="68"/>
      <c r="BQ237" s="73"/>
      <c r="BR237" s="48"/>
    </row>
    <row r="238" spans="1:70" s="47" customFormat="1" ht="34.799999999999997" customHeight="1" x14ac:dyDescent="0.3">
      <c r="A238" s="60"/>
      <c r="B238" s="61" t="e">
        <f>VLOOKUP(E238,'Active-Bldg List ref'!$A:$E,4,FALSE)</f>
        <v>#N/A</v>
      </c>
      <c r="C238" s="61" t="e">
        <f>VLOOKUP(E238,'Active-Bldg List ref'!$A:$E,5,FALSE)</f>
        <v>#N/A</v>
      </c>
      <c r="D238" s="61" t="e">
        <f>VLOOKUP(E238,'Active-Bldg List ref'!$A:$B,2,FALSE)</f>
        <v>#N/A</v>
      </c>
      <c r="E238" s="61" t="e">
        <f>INDEX('Active-Bldg List ref'!$A:$A,MATCH(F238,'Active-Bldg List ref'!$C:$C,0))</f>
        <v>#N/A</v>
      </c>
      <c r="F238" s="62"/>
      <c r="G238" s="63"/>
      <c r="H238" s="64"/>
      <c r="I238" s="61" t="e">
        <f>INDEX('Keyword &amp; Type ref'!B:B,MATCH(K238,'Keyword &amp; Type ref'!D:D,0))</f>
        <v>#N/A</v>
      </c>
      <c r="J238" s="66" t="e">
        <f>INDEX('Keyword &amp; Type ref'!F:F,MATCH(L238,'Keyword &amp; Type ref'!H:H,0))</f>
        <v>#N/A</v>
      </c>
      <c r="K238" s="65"/>
      <c r="L238" s="65"/>
      <c r="M238" s="62"/>
      <c r="N238" s="67"/>
      <c r="O238" s="68"/>
      <c r="P238" s="68"/>
      <c r="Q238" s="69" t="e">
        <f>INDEX('Keyword &amp; Type ref'!$F:$V,MATCH(J238,'Keyword &amp; Type ref'!$F:$F,0),MATCH(B238,'Keyword &amp; Type ref'!$1:$1,0))</f>
        <v>#N/A</v>
      </c>
      <c r="R238" s="70" t="e">
        <f>VLOOKUP(J238,'Keyword &amp; Type ref'!$F:$L,7,FALSE)</f>
        <v>#N/A</v>
      </c>
      <c r="S238" s="71" t="e">
        <f>CONCATENATE(E238,":",VLOOKUP(J238,'Keyword &amp; Type ref'!F:H, 3,FALSE),":",$X238)</f>
        <v>#N/A</v>
      </c>
      <c r="T238" s="72" t="e">
        <f t="shared" si="6"/>
        <v>#N/A</v>
      </c>
      <c r="U238" s="73"/>
      <c r="V238" s="74" t="e">
        <f t="shared" si="7"/>
        <v>#N/A</v>
      </c>
      <c r="W238" s="75"/>
      <c r="X238" s="68"/>
      <c r="Y238" s="68"/>
      <c r="Z238" s="76"/>
      <c r="AA238" s="77" t="e">
        <f>INDEX('MFR_List ref'!$A:$A,MATCH($AB238,'MFR_List ref'!$B:$B,0))</f>
        <v>#N/A</v>
      </c>
      <c r="AB238" s="62"/>
      <c r="AC238" s="78"/>
      <c r="AD238" s="79"/>
      <c r="AE238" s="80"/>
      <c r="AF238" s="60"/>
      <c r="AG238" s="73"/>
      <c r="AH238" s="73"/>
      <c r="AI238" s="73"/>
      <c r="AJ238" s="60"/>
      <c r="AK238" s="73"/>
      <c r="AL238" s="73"/>
      <c r="AM238" s="81"/>
      <c r="AN238" s="73"/>
      <c r="AO238" s="78"/>
      <c r="AP238" s="78"/>
      <c r="AQ238" s="78"/>
      <c r="AR238" s="78"/>
      <c r="AS238" s="73"/>
      <c r="AT238" s="73"/>
      <c r="AU238" s="73"/>
      <c r="AV238" s="78"/>
      <c r="AW238" s="73"/>
      <c r="AX238" s="73"/>
      <c r="AY238" s="82"/>
      <c r="AZ238" s="82"/>
      <c r="BA238" s="73"/>
      <c r="BB238" s="73"/>
      <c r="BC238" s="82"/>
      <c r="BD238" s="73"/>
      <c r="BE238" s="73"/>
      <c r="BF238" s="73"/>
      <c r="BG238" s="73"/>
      <c r="BH238" s="82"/>
      <c r="BI238" s="82"/>
      <c r="BJ238" s="82"/>
      <c r="BK238" s="82"/>
      <c r="BL238" s="82"/>
      <c r="BM238" s="82"/>
      <c r="BN238" s="82"/>
      <c r="BO238" s="73"/>
      <c r="BP238" s="68"/>
      <c r="BQ238" s="73"/>
      <c r="BR238" s="48"/>
    </row>
    <row r="239" spans="1:70" s="47" customFormat="1" ht="34.799999999999997" customHeight="1" x14ac:dyDescent="0.3">
      <c r="A239" s="60"/>
      <c r="B239" s="61" t="e">
        <f>VLOOKUP(E239,'Active-Bldg List ref'!$A:$E,4,FALSE)</f>
        <v>#N/A</v>
      </c>
      <c r="C239" s="61" t="e">
        <f>VLOOKUP(E239,'Active-Bldg List ref'!$A:$E,5,FALSE)</f>
        <v>#N/A</v>
      </c>
      <c r="D239" s="61" t="e">
        <f>VLOOKUP(E239,'Active-Bldg List ref'!$A:$B,2,FALSE)</f>
        <v>#N/A</v>
      </c>
      <c r="E239" s="61" t="e">
        <f>INDEX('Active-Bldg List ref'!$A:$A,MATCH(F239,'Active-Bldg List ref'!$C:$C,0))</f>
        <v>#N/A</v>
      </c>
      <c r="F239" s="62"/>
      <c r="G239" s="63"/>
      <c r="H239" s="64"/>
      <c r="I239" s="61" t="e">
        <f>INDEX('Keyword &amp; Type ref'!B:B,MATCH(K239,'Keyword &amp; Type ref'!D:D,0))</f>
        <v>#N/A</v>
      </c>
      <c r="J239" s="66" t="e">
        <f>INDEX('Keyword &amp; Type ref'!F:F,MATCH(L239,'Keyword &amp; Type ref'!H:H,0))</f>
        <v>#N/A</v>
      </c>
      <c r="K239" s="65"/>
      <c r="L239" s="65"/>
      <c r="M239" s="62"/>
      <c r="N239" s="67"/>
      <c r="O239" s="68"/>
      <c r="P239" s="68"/>
      <c r="Q239" s="69" t="e">
        <f>INDEX('Keyword &amp; Type ref'!$F:$V,MATCH(J239,'Keyword &amp; Type ref'!$F:$F,0),MATCH(B239,'Keyword &amp; Type ref'!$1:$1,0))</f>
        <v>#N/A</v>
      </c>
      <c r="R239" s="70" t="e">
        <f>VLOOKUP(J239,'Keyword &amp; Type ref'!$F:$L,7,FALSE)</f>
        <v>#N/A</v>
      </c>
      <c r="S239" s="71" t="e">
        <f>CONCATENATE(E239,":",VLOOKUP(J239,'Keyword &amp; Type ref'!F:H, 3,FALSE),":",$X239)</f>
        <v>#N/A</v>
      </c>
      <c r="T239" s="72" t="e">
        <f t="shared" si="6"/>
        <v>#N/A</v>
      </c>
      <c r="U239" s="73"/>
      <c r="V239" s="74" t="e">
        <f t="shared" si="7"/>
        <v>#N/A</v>
      </c>
      <c r="W239" s="75"/>
      <c r="X239" s="68"/>
      <c r="Y239" s="68"/>
      <c r="Z239" s="76"/>
      <c r="AA239" s="77" t="e">
        <f>INDEX('MFR_List ref'!$A:$A,MATCH($AB239,'MFR_List ref'!$B:$B,0))</f>
        <v>#N/A</v>
      </c>
      <c r="AB239" s="62"/>
      <c r="AC239" s="78"/>
      <c r="AD239" s="79"/>
      <c r="AE239" s="80"/>
      <c r="AF239" s="60"/>
      <c r="AG239" s="73"/>
      <c r="AH239" s="73"/>
      <c r="AI239" s="73"/>
      <c r="AJ239" s="60"/>
      <c r="AK239" s="73"/>
      <c r="AL239" s="73"/>
      <c r="AM239" s="81"/>
      <c r="AN239" s="73"/>
      <c r="AO239" s="78"/>
      <c r="AP239" s="78"/>
      <c r="AQ239" s="78"/>
      <c r="AR239" s="78"/>
      <c r="AS239" s="73"/>
      <c r="AT239" s="73"/>
      <c r="AU239" s="73"/>
      <c r="AV239" s="78"/>
      <c r="AW239" s="73"/>
      <c r="AX239" s="73"/>
      <c r="AY239" s="82"/>
      <c r="AZ239" s="82"/>
      <c r="BA239" s="73"/>
      <c r="BB239" s="73"/>
      <c r="BC239" s="82"/>
      <c r="BD239" s="73"/>
      <c r="BE239" s="73"/>
      <c r="BF239" s="73"/>
      <c r="BG239" s="73"/>
      <c r="BH239" s="82"/>
      <c r="BI239" s="82"/>
      <c r="BJ239" s="82"/>
      <c r="BK239" s="82"/>
      <c r="BL239" s="82"/>
      <c r="BM239" s="82"/>
      <c r="BN239" s="82"/>
      <c r="BO239" s="73"/>
      <c r="BP239" s="68"/>
      <c r="BQ239" s="73"/>
      <c r="BR239" s="48"/>
    </row>
    <row r="240" spans="1:70" s="47" customFormat="1" ht="34.799999999999997" customHeight="1" x14ac:dyDescent="0.3">
      <c r="A240" s="60"/>
      <c r="B240" s="61" t="e">
        <f>VLOOKUP(E240,'Active-Bldg List ref'!$A:$E,4,FALSE)</f>
        <v>#N/A</v>
      </c>
      <c r="C240" s="61" t="e">
        <f>VLOOKUP(E240,'Active-Bldg List ref'!$A:$E,5,FALSE)</f>
        <v>#N/A</v>
      </c>
      <c r="D240" s="61" t="e">
        <f>VLOOKUP(E240,'Active-Bldg List ref'!$A:$B,2,FALSE)</f>
        <v>#N/A</v>
      </c>
      <c r="E240" s="61" t="e">
        <f>INDEX('Active-Bldg List ref'!$A:$A,MATCH(F240,'Active-Bldg List ref'!$C:$C,0))</f>
        <v>#N/A</v>
      </c>
      <c r="F240" s="62"/>
      <c r="G240" s="63"/>
      <c r="H240" s="64"/>
      <c r="I240" s="61" t="e">
        <f>INDEX('Keyword &amp; Type ref'!B:B,MATCH(K240,'Keyword &amp; Type ref'!D:D,0))</f>
        <v>#N/A</v>
      </c>
      <c r="J240" s="66" t="e">
        <f>INDEX('Keyword &amp; Type ref'!F:F,MATCH(L240,'Keyword &amp; Type ref'!H:H,0))</f>
        <v>#N/A</v>
      </c>
      <c r="K240" s="65"/>
      <c r="L240" s="65"/>
      <c r="M240" s="62"/>
      <c r="N240" s="67"/>
      <c r="O240" s="68"/>
      <c r="P240" s="68"/>
      <c r="Q240" s="69" t="e">
        <f>INDEX('Keyword &amp; Type ref'!$F:$V,MATCH(J240,'Keyword &amp; Type ref'!$F:$F,0),MATCH(B240,'Keyword &amp; Type ref'!$1:$1,0))</f>
        <v>#N/A</v>
      </c>
      <c r="R240" s="70" t="e">
        <f>VLOOKUP(J240,'Keyword &amp; Type ref'!$F:$L,7,FALSE)</f>
        <v>#N/A</v>
      </c>
      <c r="S240" s="71" t="e">
        <f>CONCATENATE(E240,":",VLOOKUP(J240,'Keyword &amp; Type ref'!F:H, 3,FALSE),":",$X240)</f>
        <v>#N/A</v>
      </c>
      <c r="T240" s="72" t="e">
        <f t="shared" si="6"/>
        <v>#N/A</v>
      </c>
      <c r="U240" s="73"/>
      <c r="V240" s="74" t="e">
        <f t="shared" si="7"/>
        <v>#N/A</v>
      </c>
      <c r="W240" s="75"/>
      <c r="X240" s="68"/>
      <c r="Y240" s="68"/>
      <c r="Z240" s="76"/>
      <c r="AA240" s="77" t="e">
        <f>INDEX('MFR_List ref'!$A:$A,MATCH($AB240,'MFR_List ref'!$B:$B,0))</f>
        <v>#N/A</v>
      </c>
      <c r="AB240" s="62"/>
      <c r="AC240" s="78"/>
      <c r="AD240" s="79"/>
      <c r="AE240" s="80"/>
      <c r="AF240" s="60"/>
      <c r="AG240" s="73"/>
      <c r="AH240" s="73"/>
      <c r="AI240" s="73"/>
      <c r="AJ240" s="60"/>
      <c r="AK240" s="73"/>
      <c r="AL240" s="73"/>
      <c r="AM240" s="81"/>
      <c r="AN240" s="73"/>
      <c r="AO240" s="78"/>
      <c r="AP240" s="78"/>
      <c r="AQ240" s="78"/>
      <c r="AR240" s="78"/>
      <c r="AS240" s="73"/>
      <c r="AT240" s="73"/>
      <c r="AU240" s="73"/>
      <c r="AV240" s="78"/>
      <c r="AW240" s="73"/>
      <c r="AX240" s="73"/>
      <c r="AY240" s="82"/>
      <c r="AZ240" s="82"/>
      <c r="BA240" s="73"/>
      <c r="BB240" s="73"/>
      <c r="BC240" s="82"/>
      <c r="BD240" s="73"/>
      <c r="BE240" s="73"/>
      <c r="BF240" s="73"/>
      <c r="BG240" s="73"/>
      <c r="BH240" s="82"/>
      <c r="BI240" s="82"/>
      <c r="BJ240" s="82"/>
      <c r="BK240" s="82"/>
      <c r="BL240" s="82"/>
      <c r="BM240" s="82"/>
      <c r="BN240" s="82"/>
      <c r="BO240" s="73"/>
      <c r="BP240" s="68"/>
      <c r="BQ240" s="73"/>
      <c r="BR240" s="48"/>
    </row>
    <row r="241" spans="1:70" s="47" customFormat="1" ht="34.799999999999997" customHeight="1" x14ac:dyDescent="0.3">
      <c r="A241" s="60"/>
      <c r="B241" s="61" t="e">
        <f>VLOOKUP(E241,'Active-Bldg List ref'!$A:$E,4,FALSE)</f>
        <v>#N/A</v>
      </c>
      <c r="C241" s="61" t="e">
        <f>VLOOKUP(E241,'Active-Bldg List ref'!$A:$E,5,FALSE)</f>
        <v>#N/A</v>
      </c>
      <c r="D241" s="61" t="e">
        <f>VLOOKUP(E241,'Active-Bldg List ref'!$A:$B,2,FALSE)</f>
        <v>#N/A</v>
      </c>
      <c r="E241" s="61" t="e">
        <f>INDEX('Active-Bldg List ref'!$A:$A,MATCH(F241,'Active-Bldg List ref'!$C:$C,0))</f>
        <v>#N/A</v>
      </c>
      <c r="F241" s="62"/>
      <c r="G241" s="63"/>
      <c r="H241" s="64"/>
      <c r="I241" s="61" t="e">
        <f>INDEX('Keyword &amp; Type ref'!B:B,MATCH(K241,'Keyword &amp; Type ref'!D:D,0))</f>
        <v>#N/A</v>
      </c>
      <c r="J241" s="66" t="e">
        <f>INDEX('Keyword &amp; Type ref'!F:F,MATCH(L241,'Keyword &amp; Type ref'!H:H,0))</f>
        <v>#N/A</v>
      </c>
      <c r="K241" s="65"/>
      <c r="L241" s="65"/>
      <c r="M241" s="62"/>
      <c r="N241" s="67"/>
      <c r="O241" s="68"/>
      <c r="P241" s="68"/>
      <c r="Q241" s="69" t="e">
        <f>INDEX('Keyword &amp; Type ref'!$F:$V,MATCH(J241,'Keyword &amp; Type ref'!$F:$F,0),MATCH(B241,'Keyword &amp; Type ref'!$1:$1,0))</f>
        <v>#N/A</v>
      </c>
      <c r="R241" s="70" t="e">
        <f>VLOOKUP(J241,'Keyword &amp; Type ref'!$F:$L,7,FALSE)</f>
        <v>#N/A</v>
      </c>
      <c r="S241" s="71" t="e">
        <f>CONCATENATE(E241,":",VLOOKUP(J241,'Keyword &amp; Type ref'!F:H, 3,FALSE),":",$X241)</f>
        <v>#N/A</v>
      </c>
      <c r="T241" s="72" t="e">
        <f t="shared" si="6"/>
        <v>#N/A</v>
      </c>
      <c r="U241" s="73"/>
      <c r="V241" s="74" t="e">
        <f t="shared" si="7"/>
        <v>#N/A</v>
      </c>
      <c r="W241" s="75"/>
      <c r="X241" s="68"/>
      <c r="Y241" s="68"/>
      <c r="Z241" s="76"/>
      <c r="AA241" s="77" t="e">
        <f>INDEX('MFR_List ref'!$A:$A,MATCH($AB241,'MFR_List ref'!$B:$B,0))</f>
        <v>#N/A</v>
      </c>
      <c r="AB241" s="62"/>
      <c r="AC241" s="78"/>
      <c r="AD241" s="79"/>
      <c r="AE241" s="80"/>
      <c r="AF241" s="60"/>
      <c r="AG241" s="73"/>
      <c r="AH241" s="73"/>
      <c r="AI241" s="73"/>
      <c r="AJ241" s="60"/>
      <c r="AK241" s="73"/>
      <c r="AL241" s="73"/>
      <c r="AM241" s="81"/>
      <c r="AN241" s="73"/>
      <c r="AO241" s="78"/>
      <c r="AP241" s="78"/>
      <c r="AQ241" s="78"/>
      <c r="AR241" s="78"/>
      <c r="AS241" s="73"/>
      <c r="AT241" s="73"/>
      <c r="AU241" s="73"/>
      <c r="AV241" s="78"/>
      <c r="AW241" s="73"/>
      <c r="AX241" s="73"/>
      <c r="AY241" s="82"/>
      <c r="AZ241" s="82"/>
      <c r="BA241" s="73"/>
      <c r="BB241" s="73"/>
      <c r="BC241" s="82"/>
      <c r="BD241" s="73"/>
      <c r="BE241" s="73"/>
      <c r="BF241" s="73"/>
      <c r="BG241" s="73"/>
      <c r="BH241" s="82"/>
      <c r="BI241" s="82"/>
      <c r="BJ241" s="82"/>
      <c r="BK241" s="82"/>
      <c r="BL241" s="82"/>
      <c r="BM241" s="82"/>
      <c r="BN241" s="82"/>
      <c r="BO241" s="73"/>
      <c r="BP241" s="68"/>
      <c r="BQ241" s="73"/>
      <c r="BR241" s="48"/>
    </row>
    <row r="242" spans="1:70" s="47" customFormat="1" ht="34.799999999999997" customHeight="1" x14ac:dyDescent="0.3">
      <c r="A242" s="60"/>
      <c r="B242" s="61" t="e">
        <f>VLOOKUP(E242,'Active-Bldg List ref'!$A:$E,4,FALSE)</f>
        <v>#N/A</v>
      </c>
      <c r="C242" s="61" t="e">
        <f>VLOOKUP(E242,'Active-Bldg List ref'!$A:$E,5,FALSE)</f>
        <v>#N/A</v>
      </c>
      <c r="D242" s="61" t="e">
        <f>VLOOKUP(E242,'Active-Bldg List ref'!$A:$B,2,FALSE)</f>
        <v>#N/A</v>
      </c>
      <c r="E242" s="61" t="e">
        <f>INDEX('Active-Bldg List ref'!$A:$A,MATCH(F242,'Active-Bldg List ref'!$C:$C,0))</f>
        <v>#N/A</v>
      </c>
      <c r="F242" s="62"/>
      <c r="G242" s="63"/>
      <c r="H242" s="64"/>
      <c r="I242" s="61" t="e">
        <f>INDEX('Keyword &amp; Type ref'!B:B,MATCH(K242,'Keyword &amp; Type ref'!D:D,0))</f>
        <v>#N/A</v>
      </c>
      <c r="J242" s="66" t="e">
        <f>INDEX('Keyword &amp; Type ref'!F:F,MATCH(L242,'Keyword &amp; Type ref'!H:H,0))</f>
        <v>#N/A</v>
      </c>
      <c r="K242" s="65"/>
      <c r="L242" s="65"/>
      <c r="M242" s="62"/>
      <c r="N242" s="67"/>
      <c r="O242" s="68"/>
      <c r="P242" s="68"/>
      <c r="Q242" s="69" t="e">
        <f>INDEX('Keyword &amp; Type ref'!$F:$V,MATCH(J242,'Keyword &amp; Type ref'!$F:$F,0),MATCH(B242,'Keyword &amp; Type ref'!$1:$1,0))</f>
        <v>#N/A</v>
      </c>
      <c r="R242" s="70" t="e">
        <f>VLOOKUP(J242,'Keyword &amp; Type ref'!$F:$L,7,FALSE)</f>
        <v>#N/A</v>
      </c>
      <c r="S242" s="71" t="e">
        <f>CONCATENATE(E242,":",VLOOKUP(J242,'Keyword &amp; Type ref'!F:H, 3,FALSE),":",$X242)</f>
        <v>#N/A</v>
      </c>
      <c r="T242" s="72" t="e">
        <f t="shared" si="6"/>
        <v>#N/A</v>
      </c>
      <c r="U242" s="73"/>
      <c r="V242" s="74" t="e">
        <f t="shared" si="7"/>
        <v>#N/A</v>
      </c>
      <c r="W242" s="75"/>
      <c r="X242" s="68"/>
      <c r="Y242" s="68"/>
      <c r="Z242" s="76"/>
      <c r="AA242" s="77" t="e">
        <f>INDEX('MFR_List ref'!$A:$A,MATCH($AB242,'MFR_List ref'!$B:$B,0))</f>
        <v>#N/A</v>
      </c>
      <c r="AB242" s="62"/>
      <c r="AC242" s="78"/>
      <c r="AD242" s="79"/>
      <c r="AE242" s="80"/>
      <c r="AF242" s="60"/>
      <c r="AG242" s="73"/>
      <c r="AH242" s="73"/>
      <c r="AI242" s="73"/>
      <c r="AJ242" s="60"/>
      <c r="AK242" s="73"/>
      <c r="AL242" s="73"/>
      <c r="AM242" s="81"/>
      <c r="AN242" s="73"/>
      <c r="AO242" s="78"/>
      <c r="AP242" s="78"/>
      <c r="AQ242" s="78"/>
      <c r="AR242" s="78"/>
      <c r="AS242" s="73"/>
      <c r="AT242" s="73"/>
      <c r="AU242" s="73"/>
      <c r="AV242" s="78"/>
      <c r="AW242" s="73"/>
      <c r="AX242" s="73"/>
      <c r="AY242" s="82"/>
      <c r="AZ242" s="82"/>
      <c r="BA242" s="73"/>
      <c r="BB242" s="73"/>
      <c r="BC242" s="82"/>
      <c r="BD242" s="73"/>
      <c r="BE242" s="73"/>
      <c r="BF242" s="73"/>
      <c r="BG242" s="73"/>
      <c r="BH242" s="82"/>
      <c r="BI242" s="82"/>
      <c r="BJ242" s="82"/>
      <c r="BK242" s="82"/>
      <c r="BL242" s="82"/>
      <c r="BM242" s="82"/>
      <c r="BN242" s="82"/>
      <c r="BO242" s="73"/>
      <c r="BP242" s="68"/>
      <c r="BQ242" s="73"/>
      <c r="BR242" s="48"/>
    </row>
    <row r="243" spans="1:70" s="47" customFormat="1" ht="34.799999999999997" customHeight="1" x14ac:dyDescent="0.3">
      <c r="A243" s="60"/>
      <c r="B243" s="61" t="e">
        <f>VLOOKUP(E243,'Active-Bldg List ref'!$A:$E,4,FALSE)</f>
        <v>#N/A</v>
      </c>
      <c r="C243" s="61" t="e">
        <f>VLOOKUP(E243,'Active-Bldg List ref'!$A:$E,5,FALSE)</f>
        <v>#N/A</v>
      </c>
      <c r="D243" s="61" t="e">
        <f>VLOOKUP(E243,'Active-Bldg List ref'!$A:$B,2,FALSE)</f>
        <v>#N/A</v>
      </c>
      <c r="E243" s="61" t="e">
        <f>INDEX('Active-Bldg List ref'!$A:$A,MATCH(F243,'Active-Bldg List ref'!$C:$C,0))</f>
        <v>#N/A</v>
      </c>
      <c r="F243" s="62"/>
      <c r="G243" s="63"/>
      <c r="H243" s="64"/>
      <c r="I243" s="61" t="e">
        <f>INDEX('Keyword &amp; Type ref'!B:B,MATCH(K243,'Keyword &amp; Type ref'!D:D,0))</f>
        <v>#N/A</v>
      </c>
      <c r="J243" s="66" t="e">
        <f>INDEX('Keyword &amp; Type ref'!F:F,MATCH(L243,'Keyword &amp; Type ref'!H:H,0))</f>
        <v>#N/A</v>
      </c>
      <c r="K243" s="65"/>
      <c r="L243" s="65"/>
      <c r="M243" s="62"/>
      <c r="N243" s="67"/>
      <c r="O243" s="68"/>
      <c r="P243" s="68"/>
      <c r="Q243" s="69" t="e">
        <f>INDEX('Keyword &amp; Type ref'!$F:$V,MATCH(J243,'Keyword &amp; Type ref'!$F:$F,0),MATCH(B243,'Keyword &amp; Type ref'!$1:$1,0))</f>
        <v>#N/A</v>
      </c>
      <c r="R243" s="70" t="e">
        <f>VLOOKUP(J243,'Keyword &amp; Type ref'!$F:$L,7,FALSE)</f>
        <v>#N/A</v>
      </c>
      <c r="S243" s="71" t="e">
        <f>CONCATENATE(E243,":",VLOOKUP(J243,'Keyword &amp; Type ref'!F:H, 3,FALSE),":",$X243)</f>
        <v>#N/A</v>
      </c>
      <c r="T243" s="72" t="e">
        <f t="shared" si="6"/>
        <v>#N/A</v>
      </c>
      <c r="U243" s="73"/>
      <c r="V243" s="74" t="e">
        <f t="shared" si="7"/>
        <v>#N/A</v>
      </c>
      <c r="W243" s="75"/>
      <c r="X243" s="68"/>
      <c r="Y243" s="68"/>
      <c r="Z243" s="76"/>
      <c r="AA243" s="77" t="e">
        <f>INDEX('MFR_List ref'!$A:$A,MATCH($AB243,'MFR_List ref'!$B:$B,0))</f>
        <v>#N/A</v>
      </c>
      <c r="AB243" s="62"/>
      <c r="AC243" s="78"/>
      <c r="AD243" s="79"/>
      <c r="AE243" s="80"/>
      <c r="AF243" s="60"/>
      <c r="AG243" s="73"/>
      <c r="AH243" s="73"/>
      <c r="AI243" s="73"/>
      <c r="AJ243" s="60"/>
      <c r="AK243" s="73"/>
      <c r="AL243" s="73"/>
      <c r="AM243" s="81"/>
      <c r="AN243" s="73"/>
      <c r="AO243" s="78"/>
      <c r="AP243" s="78"/>
      <c r="AQ243" s="78"/>
      <c r="AR243" s="78"/>
      <c r="AS243" s="73"/>
      <c r="AT243" s="73"/>
      <c r="AU243" s="73"/>
      <c r="AV243" s="78"/>
      <c r="AW243" s="73"/>
      <c r="AX243" s="73"/>
      <c r="AY243" s="82"/>
      <c r="AZ243" s="82"/>
      <c r="BA243" s="73"/>
      <c r="BB243" s="73"/>
      <c r="BC243" s="82"/>
      <c r="BD243" s="73"/>
      <c r="BE243" s="73"/>
      <c r="BF243" s="73"/>
      <c r="BG243" s="73"/>
      <c r="BH243" s="82"/>
      <c r="BI243" s="82"/>
      <c r="BJ243" s="82"/>
      <c r="BK243" s="82"/>
      <c r="BL243" s="82"/>
      <c r="BM243" s="82"/>
      <c r="BN243" s="82"/>
      <c r="BO243" s="73"/>
      <c r="BP243" s="68"/>
      <c r="BQ243" s="73"/>
      <c r="BR243" s="48"/>
    </row>
    <row r="244" spans="1:70" s="47" customFormat="1" ht="34.799999999999997" customHeight="1" x14ac:dyDescent="0.3">
      <c r="A244" s="60"/>
      <c r="B244" s="61" t="e">
        <f>VLOOKUP(E244,'Active-Bldg List ref'!$A:$E,4,FALSE)</f>
        <v>#N/A</v>
      </c>
      <c r="C244" s="61" t="e">
        <f>VLOOKUP(E244,'Active-Bldg List ref'!$A:$E,5,FALSE)</f>
        <v>#N/A</v>
      </c>
      <c r="D244" s="61" t="e">
        <f>VLOOKUP(E244,'Active-Bldg List ref'!$A:$B,2,FALSE)</f>
        <v>#N/A</v>
      </c>
      <c r="E244" s="61" t="e">
        <f>INDEX('Active-Bldg List ref'!$A:$A,MATCH(F244,'Active-Bldg List ref'!$C:$C,0))</f>
        <v>#N/A</v>
      </c>
      <c r="F244" s="62"/>
      <c r="G244" s="63"/>
      <c r="H244" s="64"/>
      <c r="I244" s="61" t="e">
        <f>INDEX('Keyword &amp; Type ref'!B:B,MATCH(K244,'Keyword &amp; Type ref'!D:D,0))</f>
        <v>#N/A</v>
      </c>
      <c r="J244" s="66" t="e">
        <f>INDEX('Keyword &amp; Type ref'!F:F,MATCH(L244,'Keyword &amp; Type ref'!H:H,0))</f>
        <v>#N/A</v>
      </c>
      <c r="K244" s="65"/>
      <c r="L244" s="65"/>
      <c r="M244" s="62"/>
      <c r="N244" s="67"/>
      <c r="O244" s="68"/>
      <c r="P244" s="68"/>
      <c r="Q244" s="69" t="e">
        <f>INDEX('Keyword &amp; Type ref'!$F:$V,MATCH(J244,'Keyword &amp; Type ref'!$F:$F,0),MATCH(B244,'Keyword &amp; Type ref'!$1:$1,0))</f>
        <v>#N/A</v>
      </c>
      <c r="R244" s="70" t="e">
        <f>VLOOKUP(J244,'Keyword &amp; Type ref'!$F:$L,7,FALSE)</f>
        <v>#N/A</v>
      </c>
      <c r="S244" s="71" t="e">
        <f>CONCATENATE(E244,":",VLOOKUP(J244,'Keyword &amp; Type ref'!F:H, 3,FALSE),":",$X244)</f>
        <v>#N/A</v>
      </c>
      <c r="T244" s="72" t="e">
        <f t="shared" si="6"/>
        <v>#N/A</v>
      </c>
      <c r="U244" s="73"/>
      <c r="V244" s="74" t="e">
        <f t="shared" si="7"/>
        <v>#N/A</v>
      </c>
      <c r="W244" s="75"/>
      <c r="X244" s="68"/>
      <c r="Y244" s="68"/>
      <c r="Z244" s="76"/>
      <c r="AA244" s="77" t="e">
        <f>INDEX('MFR_List ref'!$A:$A,MATCH($AB244,'MFR_List ref'!$B:$B,0))</f>
        <v>#N/A</v>
      </c>
      <c r="AB244" s="62"/>
      <c r="AC244" s="78"/>
      <c r="AD244" s="79"/>
      <c r="AE244" s="80"/>
      <c r="AF244" s="60"/>
      <c r="AG244" s="73"/>
      <c r="AH244" s="73"/>
      <c r="AI244" s="73"/>
      <c r="AJ244" s="60"/>
      <c r="AK244" s="73"/>
      <c r="AL244" s="73"/>
      <c r="AM244" s="81"/>
      <c r="AN244" s="73"/>
      <c r="AO244" s="78"/>
      <c r="AP244" s="78"/>
      <c r="AQ244" s="78"/>
      <c r="AR244" s="78"/>
      <c r="AS244" s="73"/>
      <c r="AT244" s="73"/>
      <c r="AU244" s="73"/>
      <c r="AV244" s="78"/>
      <c r="AW244" s="73"/>
      <c r="AX244" s="73"/>
      <c r="AY244" s="82"/>
      <c r="AZ244" s="82"/>
      <c r="BA244" s="73"/>
      <c r="BB244" s="73"/>
      <c r="BC244" s="82"/>
      <c r="BD244" s="73"/>
      <c r="BE244" s="73"/>
      <c r="BF244" s="73"/>
      <c r="BG244" s="73"/>
      <c r="BH244" s="82"/>
      <c r="BI244" s="82"/>
      <c r="BJ244" s="82"/>
      <c r="BK244" s="82"/>
      <c r="BL244" s="82"/>
      <c r="BM244" s="82"/>
      <c r="BN244" s="82"/>
      <c r="BO244" s="73"/>
      <c r="BP244" s="68"/>
      <c r="BQ244" s="73"/>
      <c r="BR244" s="48"/>
    </row>
    <row r="245" spans="1:70" s="47" customFormat="1" ht="34.799999999999997" customHeight="1" x14ac:dyDescent="0.3">
      <c r="A245" s="60"/>
      <c r="B245" s="61" t="e">
        <f>VLOOKUP(E245,'Active-Bldg List ref'!$A:$E,4,FALSE)</f>
        <v>#N/A</v>
      </c>
      <c r="C245" s="61" t="e">
        <f>VLOOKUP(E245,'Active-Bldg List ref'!$A:$E,5,FALSE)</f>
        <v>#N/A</v>
      </c>
      <c r="D245" s="61" t="e">
        <f>VLOOKUP(E245,'Active-Bldg List ref'!$A:$B,2,FALSE)</f>
        <v>#N/A</v>
      </c>
      <c r="E245" s="61" t="e">
        <f>INDEX('Active-Bldg List ref'!$A:$A,MATCH(F245,'Active-Bldg List ref'!$C:$C,0))</f>
        <v>#N/A</v>
      </c>
      <c r="F245" s="62"/>
      <c r="G245" s="63"/>
      <c r="H245" s="64"/>
      <c r="I245" s="61" t="e">
        <f>INDEX('Keyword &amp; Type ref'!B:B,MATCH(K245,'Keyword &amp; Type ref'!D:D,0))</f>
        <v>#N/A</v>
      </c>
      <c r="J245" s="66" t="e">
        <f>INDEX('Keyword &amp; Type ref'!F:F,MATCH(L245,'Keyword &amp; Type ref'!H:H,0))</f>
        <v>#N/A</v>
      </c>
      <c r="K245" s="65"/>
      <c r="L245" s="65"/>
      <c r="M245" s="62"/>
      <c r="N245" s="67"/>
      <c r="O245" s="68"/>
      <c r="P245" s="68"/>
      <c r="Q245" s="69" t="e">
        <f>INDEX('Keyword &amp; Type ref'!$F:$V,MATCH(J245,'Keyword &amp; Type ref'!$F:$F,0),MATCH(B245,'Keyword &amp; Type ref'!$1:$1,0))</f>
        <v>#N/A</v>
      </c>
      <c r="R245" s="70" t="e">
        <f>VLOOKUP(J245,'Keyword &amp; Type ref'!$F:$L,7,FALSE)</f>
        <v>#N/A</v>
      </c>
      <c r="S245" s="71" t="e">
        <f>CONCATENATE(E245,":",VLOOKUP(J245,'Keyword &amp; Type ref'!F:H, 3,FALSE),":",$X245)</f>
        <v>#N/A</v>
      </c>
      <c r="T245" s="72" t="e">
        <f t="shared" si="6"/>
        <v>#N/A</v>
      </c>
      <c r="U245" s="73"/>
      <c r="V245" s="74" t="e">
        <f t="shared" si="7"/>
        <v>#N/A</v>
      </c>
      <c r="W245" s="75"/>
      <c r="X245" s="68"/>
      <c r="Y245" s="68"/>
      <c r="Z245" s="76"/>
      <c r="AA245" s="77" t="e">
        <f>INDEX('MFR_List ref'!$A:$A,MATCH($AB245,'MFR_List ref'!$B:$B,0))</f>
        <v>#N/A</v>
      </c>
      <c r="AB245" s="62"/>
      <c r="AC245" s="78"/>
      <c r="AD245" s="79"/>
      <c r="AE245" s="80"/>
      <c r="AF245" s="60"/>
      <c r="AG245" s="73"/>
      <c r="AH245" s="73"/>
      <c r="AI245" s="73"/>
      <c r="AJ245" s="60"/>
      <c r="AK245" s="73"/>
      <c r="AL245" s="73"/>
      <c r="AM245" s="81"/>
      <c r="AN245" s="73"/>
      <c r="AO245" s="78"/>
      <c r="AP245" s="78"/>
      <c r="AQ245" s="78"/>
      <c r="AR245" s="78"/>
      <c r="AS245" s="73"/>
      <c r="AT245" s="73"/>
      <c r="AU245" s="73"/>
      <c r="AV245" s="78"/>
      <c r="AW245" s="73"/>
      <c r="AX245" s="73"/>
      <c r="AY245" s="82"/>
      <c r="AZ245" s="82"/>
      <c r="BA245" s="73"/>
      <c r="BB245" s="73"/>
      <c r="BC245" s="82"/>
      <c r="BD245" s="73"/>
      <c r="BE245" s="73"/>
      <c r="BF245" s="73"/>
      <c r="BG245" s="73"/>
      <c r="BH245" s="82"/>
      <c r="BI245" s="82"/>
      <c r="BJ245" s="82"/>
      <c r="BK245" s="82"/>
      <c r="BL245" s="82"/>
      <c r="BM245" s="82"/>
      <c r="BN245" s="82"/>
      <c r="BO245" s="73"/>
      <c r="BP245" s="68"/>
      <c r="BQ245" s="73"/>
      <c r="BR245" s="48"/>
    </row>
    <row r="246" spans="1:70" s="47" customFormat="1" ht="34.799999999999997" customHeight="1" x14ac:dyDescent="0.3">
      <c r="A246" s="60"/>
      <c r="B246" s="61" t="e">
        <f>VLOOKUP(E246,'Active-Bldg List ref'!$A:$E,4,FALSE)</f>
        <v>#N/A</v>
      </c>
      <c r="C246" s="61" t="e">
        <f>VLOOKUP(E246,'Active-Bldg List ref'!$A:$E,5,FALSE)</f>
        <v>#N/A</v>
      </c>
      <c r="D246" s="61" t="e">
        <f>VLOOKUP(E246,'Active-Bldg List ref'!$A:$B,2,FALSE)</f>
        <v>#N/A</v>
      </c>
      <c r="E246" s="61" t="e">
        <f>INDEX('Active-Bldg List ref'!$A:$A,MATCH(F246,'Active-Bldg List ref'!$C:$C,0))</f>
        <v>#N/A</v>
      </c>
      <c r="F246" s="62"/>
      <c r="G246" s="63"/>
      <c r="H246" s="64"/>
      <c r="I246" s="61" t="e">
        <f>INDEX('Keyword &amp; Type ref'!B:B,MATCH(K246,'Keyword &amp; Type ref'!D:D,0))</f>
        <v>#N/A</v>
      </c>
      <c r="J246" s="66" t="e">
        <f>INDEX('Keyword &amp; Type ref'!F:F,MATCH(L246,'Keyword &amp; Type ref'!H:H,0))</f>
        <v>#N/A</v>
      </c>
      <c r="K246" s="65"/>
      <c r="L246" s="65"/>
      <c r="M246" s="62"/>
      <c r="N246" s="67"/>
      <c r="O246" s="68"/>
      <c r="P246" s="68"/>
      <c r="Q246" s="69" t="e">
        <f>INDEX('Keyword &amp; Type ref'!$F:$V,MATCH(J246,'Keyword &amp; Type ref'!$F:$F,0),MATCH(B246,'Keyword &amp; Type ref'!$1:$1,0))</f>
        <v>#N/A</v>
      </c>
      <c r="R246" s="70" t="e">
        <f>VLOOKUP(J246,'Keyword &amp; Type ref'!$F:$L,7,FALSE)</f>
        <v>#N/A</v>
      </c>
      <c r="S246" s="71" t="e">
        <f>CONCATENATE(E246,":",VLOOKUP(J246,'Keyword &amp; Type ref'!F:H, 3,FALSE),":",$X246)</f>
        <v>#N/A</v>
      </c>
      <c r="T246" s="72" t="e">
        <f t="shared" si="6"/>
        <v>#N/A</v>
      </c>
      <c r="U246" s="73"/>
      <c r="V246" s="74" t="e">
        <f t="shared" si="7"/>
        <v>#N/A</v>
      </c>
      <c r="W246" s="75"/>
      <c r="X246" s="68"/>
      <c r="Y246" s="68"/>
      <c r="Z246" s="76"/>
      <c r="AA246" s="77" t="e">
        <f>INDEX('MFR_List ref'!$A:$A,MATCH($AB246,'MFR_List ref'!$B:$B,0))</f>
        <v>#N/A</v>
      </c>
      <c r="AB246" s="62"/>
      <c r="AC246" s="78"/>
      <c r="AD246" s="79"/>
      <c r="AE246" s="80"/>
      <c r="AF246" s="60"/>
      <c r="AG246" s="73"/>
      <c r="AH246" s="73"/>
      <c r="AI246" s="73"/>
      <c r="AJ246" s="60"/>
      <c r="AK246" s="73"/>
      <c r="AL246" s="73"/>
      <c r="AM246" s="81"/>
      <c r="AN246" s="73"/>
      <c r="AO246" s="78"/>
      <c r="AP246" s="78"/>
      <c r="AQ246" s="78"/>
      <c r="AR246" s="78"/>
      <c r="AS246" s="73"/>
      <c r="AT246" s="73"/>
      <c r="AU246" s="73"/>
      <c r="AV246" s="78"/>
      <c r="AW246" s="73"/>
      <c r="AX246" s="73"/>
      <c r="AY246" s="82"/>
      <c r="AZ246" s="82"/>
      <c r="BA246" s="73"/>
      <c r="BB246" s="73"/>
      <c r="BC246" s="82"/>
      <c r="BD246" s="73"/>
      <c r="BE246" s="73"/>
      <c r="BF246" s="73"/>
      <c r="BG246" s="73"/>
      <c r="BH246" s="82"/>
      <c r="BI246" s="82"/>
      <c r="BJ246" s="82"/>
      <c r="BK246" s="82"/>
      <c r="BL246" s="82"/>
      <c r="BM246" s="82"/>
      <c r="BN246" s="82"/>
      <c r="BO246" s="73"/>
      <c r="BP246" s="68"/>
      <c r="BQ246" s="73"/>
      <c r="BR246" s="48"/>
    </row>
    <row r="247" spans="1:70" s="47" customFormat="1" ht="34.799999999999997" customHeight="1" x14ac:dyDescent="0.3">
      <c r="A247" s="60"/>
      <c r="B247" s="61" t="e">
        <f>VLOOKUP(E247,'Active-Bldg List ref'!$A:$E,4,FALSE)</f>
        <v>#N/A</v>
      </c>
      <c r="C247" s="61" t="e">
        <f>VLOOKUP(E247,'Active-Bldg List ref'!$A:$E,5,FALSE)</f>
        <v>#N/A</v>
      </c>
      <c r="D247" s="61" t="e">
        <f>VLOOKUP(E247,'Active-Bldg List ref'!$A:$B,2,FALSE)</f>
        <v>#N/A</v>
      </c>
      <c r="E247" s="61" t="e">
        <f>INDEX('Active-Bldg List ref'!$A:$A,MATCH(F247,'Active-Bldg List ref'!$C:$C,0))</f>
        <v>#N/A</v>
      </c>
      <c r="F247" s="62"/>
      <c r="G247" s="63"/>
      <c r="H247" s="64"/>
      <c r="I247" s="61" t="e">
        <f>INDEX('Keyword &amp; Type ref'!B:B,MATCH(K247,'Keyword &amp; Type ref'!D:D,0))</f>
        <v>#N/A</v>
      </c>
      <c r="J247" s="66" t="e">
        <f>INDEX('Keyword &amp; Type ref'!F:F,MATCH(L247,'Keyword &amp; Type ref'!H:H,0))</f>
        <v>#N/A</v>
      </c>
      <c r="K247" s="65"/>
      <c r="L247" s="65"/>
      <c r="M247" s="62"/>
      <c r="N247" s="67"/>
      <c r="O247" s="68"/>
      <c r="P247" s="68"/>
      <c r="Q247" s="69" t="e">
        <f>INDEX('Keyword &amp; Type ref'!$F:$V,MATCH(J247,'Keyword &amp; Type ref'!$F:$F,0),MATCH(B247,'Keyword &amp; Type ref'!$1:$1,0))</f>
        <v>#N/A</v>
      </c>
      <c r="R247" s="70" t="e">
        <f>VLOOKUP(J247,'Keyword &amp; Type ref'!$F:$L,7,FALSE)</f>
        <v>#N/A</v>
      </c>
      <c r="S247" s="71" t="e">
        <f>CONCATENATE(E247,":",VLOOKUP(J247,'Keyword &amp; Type ref'!F:H, 3,FALSE),":",$X247)</f>
        <v>#N/A</v>
      </c>
      <c r="T247" s="72" t="e">
        <f t="shared" si="6"/>
        <v>#N/A</v>
      </c>
      <c r="U247" s="73"/>
      <c r="V247" s="74" t="e">
        <f t="shared" si="7"/>
        <v>#N/A</v>
      </c>
      <c r="W247" s="75"/>
      <c r="X247" s="68"/>
      <c r="Y247" s="68"/>
      <c r="Z247" s="76"/>
      <c r="AA247" s="77" t="e">
        <f>INDEX('MFR_List ref'!$A:$A,MATCH($AB247,'MFR_List ref'!$B:$B,0))</f>
        <v>#N/A</v>
      </c>
      <c r="AB247" s="62"/>
      <c r="AC247" s="78"/>
      <c r="AD247" s="79"/>
      <c r="AE247" s="80"/>
      <c r="AF247" s="60"/>
      <c r="AG247" s="73"/>
      <c r="AH247" s="73"/>
      <c r="AI247" s="73"/>
      <c r="AJ247" s="60"/>
      <c r="AK247" s="73"/>
      <c r="AL247" s="73"/>
      <c r="AM247" s="81"/>
      <c r="AN247" s="73"/>
      <c r="AO247" s="78"/>
      <c r="AP247" s="78"/>
      <c r="AQ247" s="78"/>
      <c r="AR247" s="78"/>
      <c r="AS247" s="73"/>
      <c r="AT247" s="73"/>
      <c r="AU247" s="73"/>
      <c r="AV247" s="78"/>
      <c r="AW247" s="73"/>
      <c r="AX247" s="73"/>
      <c r="AY247" s="82"/>
      <c r="AZ247" s="82"/>
      <c r="BA247" s="73"/>
      <c r="BB247" s="73"/>
      <c r="BC247" s="82"/>
      <c r="BD247" s="73"/>
      <c r="BE247" s="73"/>
      <c r="BF247" s="73"/>
      <c r="BG247" s="73"/>
      <c r="BH247" s="82"/>
      <c r="BI247" s="82"/>
      <c r="BJ247" s="82"/>
      <c r="BK247" s="82"/>
      <c r="BL247" s="82"/>
      <c r="BM247" s="82"/>
      <c r="BN247" s="82"/>
      <c r="BO247" s="73"/>
      <c r="BP247" s="68"/>
      <c r="BQ247" s="73"/>
      <c r="BR247" s="48"/>
    </row>
    <row r="248" spans="1:70" s="47" customFormat="1" ht="34.799999999999997" customHeight="1" x14ac:dyDescent="0.3">
      <c r="A248" s="60"/>
      <c r="B248" s="61" t="e">
        <f>VLOOKUP(E248,'Active-Bldg List ref'!$A:$E,4,FALSE)</f>
        <v>#N/A</v>
      </c>
      <c r="C248" s="61" t="e">
        <f>VLOOKUP(E248,'Active-Bldg List ref'!$A:$E,5,FALSE)</f>
        <v>#N/A</v>
      </c>
      <c r="D248" s="61" t="e">
        <f>VLOOKUP(E248,'Active-Bldg List ref'!$A:$B,2,FALSE)</f>
        <v>#N/A</v>
      </c>
      <c r="E248" s="61" t="e">
        <f>INDEX('Active-Bldg List ref'!$A:$A,MATCH(F248,'Active-Bldg List ref'!$C:$C,0))</f>
        <v>#N/A</v>
      </c>
      <c r="F248" s="62"/>
      <c r="G248" s="63"/>
      <c r="H248" s="64"/>
      <c r="I248" s="61" t="e">
        <f>INDEX('Keyword &amp; Type ref'!B:B,MATCH(K248,'Keyword &amp; Type ref'!D:D,0))</f>
        <v>#N/A</v>
      </c>
      <c r="J248" s="66" t="e">
        <f>INDEX('Keyword &amp; Type ref'!F:F,MATCH(L248,'Keyword &amp; Type ref'!H:H,0))</f>
        <v>#N/A</v>
      </c>
      <c r="K248" s="65"/>
      <c r="L248" s="65"/>
      <c r="M248" s="62"/>
      <c r="N248" s="67"/>
      <c r="O248" s="68"/>
      <c r="P248" s="68"/>
      <c r="Q248" s="69" t="e">
        <f>INDEX('Keyword &amp; Type ref'!$F:$V,MATCH(J248,'Keyword &amp; Type ref'!$F:$F,0),MATCH(B248,'Keyword &amp; Type ref'!$1:$1,0))</f>
        <v>#N/A</v>
      </c>
      <c r="R248" s="70" t="e">
        <f>VLOOKUP(J248,'Keyword &amp; Type ref'!$F:$L,7,FALSE)</f>
        <v>#N/A</v>
      </c>
      <c r="S248" s="71" t="e">
        <f>CONCATENATE(E248,":",VLOOKUP(J248,'Keyword &amp; Type ref'!F:H, 3,FALSE),":",$X248)</f>
        <v>#N/A</v>
      </c>
      <c r="T248" s="72" t="e">
        <f t="shared" si="6"/>
        <v>#N/A</v>
      </c>
      <c r="U248" s="73"/>
      <c r="V248" s="74" t="e">
        <f t="shared" si="7"/>
        <v>#N/A</v>
      </c>
      <c r="W248" s="75"/>
      <c r="X248" s="68"/>
      <c r="Y248" s="68"/>
      <c r="Z248" s="76"/>
      <c r="AA248" s="77" t="e">
        <f>INDEX('MFR_List ref'!$A:$A,MATCH($AB248,'MFR_List ref'!$B:$B,0))</f>
        <v>#N/A</v>
      </c>
      <c r="AB248" s="62"/>
      <c r="AC248" s="78"/>
      <c r="AD248" s="79"/>
      <c r="AE248" s="80"/>
      <c r="AF248" s="60"/>
      <c r="AG248" s="73"/>
      <c r="AH248" s="73"/>
      <c r="AI248" s="73"/>
      <c r="AJ248" s="60"/>
      <c r="AK248" s="73"/>
      <c r="AL248" s="73"/>
      <c r="AM248" s="81"/>
      <c r="AN248" s="73"/>
      <c r="AO248" s="78"/>
      <c r="AP248" s="78"/>
      <c r="AQ248" s="78"/>
      <c r="AR248" s="78"/>
      <c r="AS248" s="73"/>
      <c r="AT248" s="73"/>
      <c r="AU248" s="73"/>
      <c r="AV248" s="78"/>
      <c r="AW248" s="73"/>
      <c r="AX248" s="73"/>
      <c r="AY248" s="82"/>
      <c r="AZ248" s="82"/>
      <c r="BA248" s="73"/>
      <c r="BB248" s="73"/>
      <c r="BC248" s="82"/>
      <c r="BD248" s="73"/>
      <c r="BE248" s="73"/>
      <c r="BF248" s="73"/>
      <c r="BG248" s="73"/>
      <c r="BH248" s="82"/>
      <c r="BI248" s="82"/>
      <c r="BJ248" s="82"/>
      <c r="BK248" s="82"/>
      <c r="BL248" s="82"/>
      <c r="BM248" s="82"/>
      <c r="BN248" s="82"/>
      <c r="BO248" s="73"/>
      <c r="BP248" s="68"/>
      <c r="BQ248" s="73"/>
      <c r="BR248" s="48"/>
    </row>
    <row r="249" spans="1:70" s="47" customFormat="1" ht="34.799999999999997" customHeight="1" x14ac:dyDescent="0.3">
      <c r="A249" s="60"/>
      <c r="B249" s="61" t="e">
        <f>VLOOKUP(E249,'Active-Bldg List ref'!$A:$E,4,FALSE)</f>
        <v>#N/A</v>
      </c>
      <c r="C249" s="61" t="e">
        <f>VLOOKUP(E249,'Active-Bldg List ref'!$A:$E,5,FALSE)</f>
        <v>#N/A</v>
      </c>
      <c r="D249" s="61" t="e">
        <f>VLOOKUP(E249,'Active-Bldg List ref'!$A:$B,2,FALSE)</f>
        <v>#N/A</v>
      </c>
      <c r="E249" s="61" t="e">
        <f>INDEX('Active-Bldg List ref'!$A:$A,MATCH(F249,'Active-Bldg List ref'!$C:$C,0))</f>
        <v>#N/A</v>
      </c>
      <c r="F249" s="62"/>
      <c r="G249" s="63"/>
      <c r="H249" s="64"/>
      <c r="I249" s="61" t="e">
        <f>INDEX('Keyword &amp; Type ref'!B:B,MATCH(K249,'Keyword &amp; Type ref'!D:D,0))</f>
        <v>#N/A</v>
      </c>
      <c r="J249" s="66" t="e">
        <f>INDEX('Keyword &amp; Type ref'!F:F,MATCH(L249,'Keyword &amp; Type ref'!H:H,0))</f>
        <v>#N/A</v>
      </c>
      <c r="K249" s="65"/>
      <c r="L249" s="65"/>
      <c r="M249" s="62"/>
      <c r="N249" s="67"/>
      <c r="O249" s="68"/>
      <c r="P249" s="68"/>
      <c r="Q249" s="69" t="e">
        <f>INDEX('Keyword &amp; Type ref'!$F:$V,MATCH(J249,'Keyword &amp; Type ref'!$F:$F,0),MATCH(B249,'Keyword &amp; Type ref'!$1:$1,0))</f>
        <v>#N/A</v>
      </c>
      <c r="R249" s="70" t="e">
        <f>VLOOKUP(J249,'Keyword &amp; Type ref'!$F:$L,7,FALSE)</f>
        <v>#N/A</v>
      </c>
      <c r="S249" s="71" t="e">
        <f>CONCATENATE(E249,":",VLOOKUP(J249,'Keyword &amp; Type ref'!F:H, 3,FALSE),":",$X249)</f>
        <v>#N/A</v>
      </c>
      <c r="T249" s="72" t="e">
        <f t="shared" si="6"/>
        <v>#N/A</v>
      </c>
      <c r="U249" s="73"/>
      <c r="V249" s="74" t="e">
        <f t="shared" si="7"/>
        <v>#N/A</v>
      </c>
      <c r="W249" s="75"/>
      <c r="X249" s="68"/>
      <c r="Y249" s="68"/>
      <c r="Z249" s="76"/>
      <c r="AA249" s="77" t="e">
        <f>INDEX('MFR_List ref'!$A:$A,MATCH($AB249,'MFR_List ref'!$B:$B,0))</f>
        <v>#N/A</v>
      </c>
      <c r="AB249" s="62"/>
      <c r="AC249" s="78"/>
      <c r="AD249" s="79"/>
      <c r="AE249" s="80"/>
      <c r="AF249" s="60"/>
      <c r="AG249" s="73"/>
      <c r="AH249" s="73"/>
      <c r="AI249" s="73"/>
      <c r="AJ249" s="60"/>
      <c r="AK249" s="73"/>
      <c r="AL249" s="73"/>
      <c r="AM249" s="81"/>
      <c r="AN249" s="73"/>
      <c r="AO249" s="78"/>
      <c r="AP249" s="78"/>
      <c r="AQ249" s="78"/>
      <c r="AR249" s="78"/>
      <c r="AS249" s="73"/>
      <c r="AT249" s="73"/>
      <c r="AU249" s="73"/>
      <c r="AV249" s="78"/>
      <c r="AW249" s="73"/>
      <c r="AX249" s="73"/>
      <c r="AY249" s="82"/>
      <c r="AZ249" s="82"/>
      <c r="BA249" s="73"/>
      <c r="BB249" s="73"/>
      <c r="BC249" s="82"/>
      <c r="BD249" s="73"/>
      <c r="BE249" s="73"/>
      <c r="BF249" s="73"/>
      <c r="BG249" s="73"/>
      <c r="BH249" s="82"/>
      <c r="BI249" s="82"/>
      <c r="BJ249" s="82"/>
      <c r="BK249" s="82"/>
      <c r="BL249" s="82"/>
      <c r="BM249" s="82"/>
      <c r="BN249" s="82"/>
      <c r="BO249" s="73"/>
      <c r="BP249" s="68"/>
      <c r="BQ249" s="73"/>
      <c r="BR249" s="48"/>
    </row>
    <row r="250" spans="1:70" s="47" customFormat="1" ht="34.799999999999997" customHeight="1" x14ac:dyDescent="0.3">
      <c r="A250" s="60"/>
      <c r="B250" s="61" t="e">
        <f>VLOOKUP(E250,'Active-Bldg List ref'!$A:$E,4,FALSE)</f>
        <v>#N/A</v>
      </c>
      <c r="C250" s="61" t="e">
        <f>VLOOKUP(E250,'Active-Bldg List ref'!$A:$E,5,FALSE)</f>
        <v>#N/A</v>
      </c>
      <c r="D250" s="61" t="e">
        <f>VLOOKUP(E250,'Active-Bldg List ref'!$A:$B,2,FALSE)</f>
        <v>#N/A</v>
      </c>
      <c r="E250" s="61" t="e">
        <f>INDEX('Active-Bldg List ref'!$A:$A,MATCH(F250,'Active-Bldg List ref'!$C:$C,0))</f>
        <v>#N/A</v>
      </c>
      <c r="F250" s="62"/>
      <c r="G250" s="63"/>
      <c r="H250" s="64"/>
      <c r="I250" s="61" t="e">
        <f>INDEX('Keyword &amp; Type ref'!B:B,MATCH(K250,'Keyword &amp; Type ref'!D:D,0))</f>
        <v>#N/A</v>
      </c>
      <c r="J250" s="66" t="e">
        <f>INDEX('Keyword &amp; Type ref'!F:F,MATCH(L250,'Keyword &amp; Type ref'!H:H,0))</f>
        <v>#N/A</v>
      </c>
      <c r="K250" s="65"/>
      <c r="L250" s="65"/>
      <c r="M250" s="62"/>
      <c r="N250" s="67"/>
      <c r="O250" s="68"/>
      <c r="P250" s="68"/>
      <c r="Q250" s="69" t="e">
        <f>INDEX('Keyword &amp; Type ref'!$F:$V,MATCH(J250,'Keyword &amp; Type ref'!$F:$F,0),MATCH(B250,'Keyword &amp; Type ref'!$1:$1,0))</f>
        <v>#N/A</v>
      </c>
      <c r="R250" s="70" t="e">
        <f>VLOOKUP(J250,'Keyword &amp; Type ref'!$F:$L,7,FALSE)</f>
        <v>#N/A</v>
      </c>
      <c r="S250" s="71" t="e">
        <f>CONCATENATE(E250,":",VLOOKUP(J250,'Keyword &amp; Type ref'!F:H, 3,FALSE),":",$X250)</f>
        <v>#N/A</v>
      </c>
      <c r="T250" s="72" t="e">
        <f t="shared" si="6"/>
        <v>#N/A</v>
      </c>
      <c r="U250" s="73"/>
      <c r="V250" s="74" t="e">
        <f t="shared" si="7"/>
        <v>#N/A</v>
      </c>
      <c r="W250" s="75"/>
      <c r="X250" s="68"/>
      <c r="Y250" s="68"/>
      <c r="Z250" s="76"/>
      <c r="AA250" s="77" t="e">
        <f>INDEX('MFR_List ref'!$A:$A,MATCH($AB250,'MFR_List ref'!$B:$B,0))</f>
        <v>#N/A</v>
      </c>
      <c r="AB250" s="62"/>
      <c r="AC250" s="78"/>
      <c r="AD250" s="79"/>
      <c r="AE250" s="80"/>
      <c r="AF250" s="60"/>
      <c r="AG250" s="73"/>
      <c r="AH250" s="73"/>
      <c r="AI250" s="73"/>
      <c r="AJ250" s="60"/>
      <c r="AK250" s="73"/>
      <c r="AL250" s="73"/>
      <c r="AM250" s="81"/>
      <c r="AN250" s="73"/>
      <c r="AO250" s="78"/>
      <c r="AP250" s="78"/>
      <c r="AQ250" s="78"/>
      <c r="AR250" s="78"/>
      <c r="AS250" s="73"/>
      <c r="AT250" s="73"/>
      <c r="AU250" s="73"/>
      <c r="AV250" s="78"/>
      <c r="AW250" s="73"/>
      <c r="AX250" s="73"/>
      <c r="AY250" s="82"/>
      <c r="AZ250" s="82"/>
      <c r="BA250" s="73"/>
      <c r="BB250" s="73"/>
      <c r="BC250" s="82"/>
      <c r="BD250" s="73"/>
      <c r="BE250" s="73"/>
      <c r="BF250" s="73"/>
      <c r="BG250" s="73"/>
      <c r="BH250" s="82"/>
      <c r="BI250" s="82"/>
      <c r="BJ250" s="82"/>
      <c r="BK250" s="82"/>
      <c r="BL250" s="82"/>
      <c r="BM250" s="82"/>
      <c r="BN250" s="82"/>
      <c r="BO250" s="73"/>
      <c r="BP250" s="68"/>
      <c r="BQ250" s="73"/>
      <c r="BR250" s="48"/>
    </row>
    <row r="251" spans="1:70" s="47" customFormat="1" ht="34.799999999999997" customHeight="1" x14ac:dyDescent="0.3">
      <c r="A251" s="60"/>
      <c r="B251" s="61" t="e">
        <f>VLOOKUP(E251,'Active-Bldg List ref'!$A:$E,4,FALSE)</f>
        <v>#N/A</v>
      </c>
      <c r="C251" s="61" t="e">
        <f>VLOOKUP(E251,'Active-Bldg List ref'!$A:$E,5,FALSE)</f>
        <v>#N/A</v>
      </c>
      <c r="D251" s="61" t="e">
        <f>VLOOKUP(E251,'Active-Bldg List ref'!$A:$B,2,FALSE)</f>
        <v>#N/A</v>
      </c>
      <c r="E251" s="61" t="e">
        <f>INDEX('Active-Bldg List ref'!$A:$A,MATCH(F251,'Active-Bldg List ref'!$C:$C,0))</f>
        <v>#N/A</v>
      </c>
      <c r="F251" s="62"/>
      <c r="G251" s="63"/>
      <c r="H251" s="64"/>
      <c r="I251" s="61" t="e">
        <f>INDEX('Keyword &amp; Type ref'!B:B,MATCH(K251,'Keyword &amp; Type ref'!D:D,0))</f>
        <v>#N/A</v>
      </c>
      <c r="J251" s="66" t="e">
        <f>INDEX('Keyword &amp; Type ref'!F:F,MATCH(L251,'Keyword &amp; Type ref'!H:H,0))</f>
        <v>#N/A</v>
      </c>
      <c r="K251" s="65"/>
      <c r="L251" s="65"/>
      <c r="M251" s="62"/>
      <c r="N251" s="67"/>
      <c r="O251" s="68"/>
      <c r="P251" s="68"/>
      <c r="Q251" s="69" t="e">
        <f>INDEX('Keyword &amp; Type ref'!$F:$V,MATCH(J251,'Keyword &amp; Type ref'!$F:$F,0),MATCH(B251,'Keyword &amp; Type ref'!$1:$1,0))</f>
        <v>#N/A</v>
      </c>
      <c r="R251" s="70" t="e">
        <f>VLOOKUP(J251,'Keyword &amp; Type ref'!$F:$L,7,FALSE)</f>
        <v>#N/A</v>
      </c>
      <c r="S251" s="71" t="e">
        <f>CONCATENATE(E251,":",VLOOKUP(J251,'Keyword &amp; Type ref'!F:H, 3,FALSE),":",$X251)</f>
        <v>#N/A</v>
      </c>
      <c r="T251" s="72" t="e">
        <f t="shared" si="6"/>
        <v>#N/A</v>
      </c>
      <c r="U251" s="73"/>
      <c r="V251" s="74" t="e">
        <f t="shared" si="7"/>
        <v>#N/A</v>
      </c>
      <c r="W251" s="75"/>
      <c r="X251" s="68"/>
      <c r="Y251" s="68"/>
      <c r="Z251" s="76"/>
      <c r="AA251" s="77" t="e">
        <f>INDEX('MFR_List ref'!$A:$A,MATCH($AB251,'MFR_List ref'!$B:$B,0))</f>
        <v>#N/A</v>
      </c>
      <c r="AB251" s="62"/>
      <c r="AC251" s="78"/>
      <c r="AD251" s="79"/>
      <c r="AE251" s="80"/>
      <c r="AF251" s="60"/>
      <c r="AG251" s="73"/>
      <c r="AH251" s="73"/>
      <c r="AI251" s="73"/>
      <c r="AJ251" s="60"/>
      <c r="AK251" s="73"/>
      <c r="AL251" s="73"/>
      <c r="AM251" s="81"/>
      <c r="AN251" s="73"/>
      <c r="AO251" s="78"/>
      <c r="AP251" s="78"/>
      <c r="AQ251" s="78"/>
      <c r="AR251" s="78"/>
      <c r="AS251" s="73"/>
      <c r="AT251" s="73"/>
      <c r="AU251" s="73"/>
      <c r="AV251" s="78"/>
      <c r="AW251" s="73"/>
      <c r="AX251" s="73"/>
      <c r="AY251" s="82"/>
      <c r="AZ251" s="82"/>
      <c r="BA251" s="73"/>
      <c r="BB251" s="73"/>
      <c r="BC251" s="82"/>
      <c r="BD251" s="73"/>
      <c r="BE251" s="73"/>
      <c r="BF251" s="73"/>
      <c r="BG251" s="73"/>
      <c r="BH251" s="82"/>
      <c r="BI251" s="82"/>
      <c r="BJ251" s="82"/>
      <c r="BK251" s="82"/>
      <c r="BL251" s="82"/>
      <c r="BM251" s="82"/>
      <c r="BN251" s="82"/>
      <c r="BO251" s="73"/>
      <c r="BP251" s="68"/>
      <c r="BQ251" s="73"/>
      <c r="BR251" s="48"/>
    </row>
    <row r="252" spans="1:70" s="47" customFormat="1" ht="34.799999999999997" customHeight="1" x14ac:dyDescent="0.3">
      <c r="A252" s="60"/>
      <c r="B252" s="61" t="e">
        <f>VLOOKUP(E252,'Active-Bldg List ref'!$A:$E,4,FALSE)</f>
        <v>#N/A</v>
      </c>
      <c r="C252" s="61" t="e">
        <f>VLOOKUP(E252,'Active-Bldg List ref'!$A:$E,5,FALSE)</f>
        <v>#N/A</v>
      </c>
      <c r="D252" s="61" t="e">
        <f>VLOOKUP(E252,'Active-Bldg List ref'!$A:$B,2,FALSE)</f>
        <v>#N/A</v>
      </c>
      <c r="E252" s="61" t="e">
        <f>INDEX('Active-Bldg List ref'!$A:$A,MATCH(F252,'Active-Bldg List ref'!$C:$C,0))</f>
        <v>#N/A</v>
      </c>
      <c r="F252" s="62"/>
      <c r="G252" s="63"/>
      <c r="H252" s="64"/>
      <c r="I252" s="61" t="e">
        <f>INDEX('Keyword &amp; Type ref'!B:B,MATCH(K252,'Keyword &amp; Type ref'!D:D,0))</f>
        <v>#N/A</v>
      </c>
      <c r="J252" s="66" t="e">
        <f>INDEX('Keyword &amp; Type ref'!F:F,MATCH(L252,'Keyword &amp; Type ref'!H:H,0))</f>
        <v>#N/A</v>
      </c>
      <c r="K252" s="65"/>
      <c r="L252" s="65"/>
      <c r="M252" s="62"/>
      <c r="N252" s="67"/>
      <c r="O252" s="68"/>
      <c r="P252" s="68"/>
      <c r="Q252" s="69" t="e">
        <f>INDEX('Keyword &amp; Type ref'!$F:$V,MATCH(J252,'Keyword &amp; Type ref'!$F:$F,0),MATCH(B252,'Keyword &amp; Type ref'!$1:$1,0))</f>
        <v>#N/A</v>
      </c>
      <c r="R252" s="70" t="e">
        <f>VLOOKUP(J252,'Keyword &amp; Type ref'!$F:$L,7,FALSE)</f>
        <v>#N/A</v>
      </c>
      <c r="S252" s="71" t="e">
        <f>CONCATENATE(E252,":",VLOOKUP(J252,'Keyword &amp; Type ref'!F:H, 3,FALSE),":",$X252)</f>
        <v>#N/A</v>
      </c>
      <c r="T252" s="72" t="e">
        <f t="shared" si="6"/>
        <v>#N/A</v>
      </c>
      <c r="U252" s="73"/>
      <c r="V252" s="74" t="e">
        <f t="shared" si="7"/>
        <v>#N/A</v>
      </c>
      <c r="W252" s="75"/>
      <c r="X252" s="68"/>
      <c r="Y252" s="68"/>
      <c r="Z252" s="76"/>
      <c r="AA252" s="77" t="e">
        <f>INDEX('MFR_List ref'!$A:$A,MATCH($AB252,'MFR_List ref'!$B:$B,0))</f>
        <v>#N/A</v>
      </c>
      <c r="AB252" s="62"/>
      <c r="AC252" s="78"/>
      <c r="AD252" s="79"/>
      <c r="AE252" s="80"/>
      <c r="AF252" s="60"/>
      <c r="AG252" s="73"/>
      <c r="AH252" s="73"/>
      <c r="AI252" s="73"/>
      <c r="AJ252" s="60"/>
      <c r="AK252" s="73"/>
      <c r="AL252" s="73"/>
      <c r="AM252" s="81"/>
      <c r="AN252" s="73"/>
      <c r="AO252" s="78"/>
      <c r="AP252" s="78"/>
      <c r="AQ252" s="78"/>
      <c r="AR252" s="78"/>
      <c r="AS252" s="73"/>
      <c r="AT252" s="73"/>
      <c r="AU252" s="73"/>
      <c r="AV252" s="78"/>
      <c r="AW252" s="73"/>
      <c r="AX252" s="73"/>
      <c r="AY252" s="82"/>
      <c r="AZ252" s="82"/>
      <c r="BA252" s="73"/>
      <c r="BB252" s="73"/>
      <c r="BC252" s="82"/>
      <c r="BD252" s="73"/>
      <c r="BE252" s="73"/>
      <c r="BF252" s="73"/>
      <c r="BG252" s="73"/>
      <c r="BH252" s="82"/>
      <c r="BI252" s="82"/>
      <c r="BJ252" s="82"/>
      <c r="BK252" s="82"/>
      <c r="BL252" s="82"/>
      <c r="BM252" s="82"/>
      <c r="BN252" s="82"/>
      <c r="BO252" s="73"/>
      <c r="BP252" s="68"/>
      <c r="BQ252" s="73"/>
      <c r="BR252" s="48"/>
    </row>
    <row r="253" spans="1:70" s="47" customFormat="1" ht="34.799999999999997" customHeight="1" x14ac:dyDescent="0.3">
      <c r="A253" s="60"/>
      <c r="B253" s="61" t="e">
        <f>VLOOKUP(E253,'Active-Bldg List ref'!$A:$E,4,FALSE)</f>
        <v>#N/A</v>
      </c>
      <c r="C253" s="61" t="e">
        <f>VLOOKUP(E253,'Active-Bldg List ref'!$A:$E,5,FALSE)</f>
        <v>#N/A</v>
      </c>
      <c r="D253" s="61" t="e">
        <f>VLOOKUP(E253,'Active-Bldg List ref'!$A:$B,2,FALSE)</f>
        <v>#N/A</v>
      </c>
      <c r="E253" s="61" t="e">
        <f>INDEX('Active-Bldg List ref'!$A:$A,MATCH(F253,'Active-Bldg List ref'!$C:$C,0))</f>
        <v>#N/A</v>
      </c>
      <c r="F253" s="62"/>
      <c r="G253" s="63"/>
      <c r="H253" s="64"/>
      <c r="I253" s="61" t="e">
        <f>INDEX('Keyword &amp; Type ref'!B:B,MATCH(K253,'Keyword &amp; Type ref'!D:D,0))</f>
        <v>#N/A</v>
      </c>
      <c r="J253" s="66" t="e">
        <f>INDEX('Keyword &amp; Type ref'!F:F,MATCH(L253,'Keyword &amp; Type ref'!H:H,0))</f>
        <v>#N/A</v>
      </c>
      <c r="K253" s="65"/>
      <c r="L253" s="65"/>
      <c r="M253" s="62"/>
      <c r="N253" s="67"/>
      <c r="O253" s="68"/>
      <c r="P253" s="68"/>
      <c r="Q253" s="69" t="e">
        <f>INDEX('Keyword &amp; Type ref'!$F:$V,MATCH(J253,'Keyword &amp; Type ref'!$F:$F,0),MATCH(B253,'Keyword &amp; Type ref'!$1:$1,0))</f>
        <v>#N/A</v>
      </c>
      <c r="R253" s="70" t="e">
        <f>VLOOKUP(J253,'Keyword &amp; Type ref'!$F:$L,7,FALSE)</f>
        <v>#N/A</v>
      </c>
      <c r="S253" s="71" t="e">
        <f>CONCATENATE(E253,":",VLOOKUP(J253,'Keyword &amp; Type ref'!F:H, 3,FALSE),":",$X253)</f>
        <v>#N/A</v>
      </c>
      <c r="T253" s="72" t="e">
        <f t="shared" si="6"/>
        <v>#N/A</v>
      </c>
      <c r="U253" s="73"/>
      <c r="V253" s="74" t="e">
        <f t="shared" si="7"/>
        <v>#N/A</v>
      </c>
      <c r="W253" s="75"/>
      <c r="X253" s="68"/>
      <c r="Y253" s="68"/>
      <c r="Z253" s="76"/>
      <c r="AA253" s="77" t="e">
        <f>INDEX('MFR_List ref'!$A:$A,MATCH($AB253,'MFR_List ref'!$B:$B,0))</f>
        <v>#N/A</v>
      </c>
      <c r="AB253" s="62"/>
      <c r="AC253" s="78"/>
      <c r="AD253" s="79"/>
      <c r="AE253" s="80"/>
      <c r="AF253" s="60"/>
      <c r="AG253" s="73"/>
      <c r="AH253" s="73"/>
      <c r="AI253" s="73"/>
      <c r="AJ253" s="60"/>
      <c r="AK253" s="73"/>
      <c r="AL253" s="73"/>
      <c r="AM253" s="81"/>
      <c r="AN253" s="73"/>
      <c r="AO253" s="78"/>
      <c r="AP253" s="78"/>
      <c r="AQ253" s="78"/>
      <c r="AR253" s="78"/>
      <c r="AS253" s="73"/>
      <c r="AT253" s="73"/>
      <c r="AU253" s="73"/>
      <c r="AV253" s="78"/>
      <c r="AW253" s="73"/>
      <c r="AX253" s="73"/>
      <c r="AY253" s="82"/>
      <c r="AZ253" s="82"/>
      <c r="BA253" s="73"/>
      <c r="BB253" s="73"/>
      <c r="BC253" s="82"/>
      <c r="BD253" s="73"/>
      <c r="BE253" s="73"/>
      <c r="BF253" s="73"/>
      <c r="BG253" s="73"/>
      <c r="BH253" s="82"/>
      <c r="BI253" s="82"/>
      <c r="BJ253" s="82"/>
      <c r="BK253" s="82"/>
      <c r="BL253" s="82"/>
      <c r="BM253" s="82"/>
      <c r="BN253" s="82"/>
      <c r="BO253" s="73"/>
      <c r="BP253" s="68"/>
      <c r="BQ253" s="73"/>
      <c r="BR253" s="48"/>
    </row>
    <row r="254" spans="1:70" s="47" customFormat="1" ht="34.799999999999997" customHeight="1" x14ac:dyDescent="0.3">
      <c r="A254" s="60"/>
      <c r="B254" s="61" t="e">
        <f>VLOOKUP(E254,'Active-Bldg List ref'!$A:$E,4,FALSE)</f>
        <v>#N/A</v>
      </c>
      <c r="C254" s="61" t="e">
        <f>VLOOKUP(E254,'Active-Bldg List ref'!$A:$E,5,FALSE)</f>
        <v>#N/A</v>
      </c>
      <c r="D254" s="61" t="e">
        <f>VLOOKUP(E254,'Active-Bldg List ref'!$A:$B,2,FALSE)</f>
        <v>#N/A</v>
      </c>
      <c r="E254" s="61" t="e">
        <f>INDEX('Active-Bldg List ref'!$A:$A,MATCH(F254,'Active-Bldg List ref'!$C:$C,0))</f>
        <v>#N/A</v>
      </c>
      <c r="F254" s="62"/>
      <c r="G254" s="63"/>
      <c r="H254" s="64"/>
      <c r="I254" s="61" t="e">
        <f>INDEX('Keyword &amp; Type ref'!B:B,MATCH(K254,'Keyword &amp; Type ref'!D:D,0))</f>
        <v>#N/A</v>
      </c>
      <c r="J254" s="66" t="e">
        <f>INDEX('Keyword &amp; Type ref'!F:F,MATCH(L254,'Keyword &amp; Type ref'!H:H,0))</f>
        <v>#N/A</v>
      </c>
      <c r="K254" s="65"/>
      <c r="L254" s="65"/>
      <c r="M254" s="62"/>
      <c r="N254" s="67"/>
      <c r="O254" s="68"/>
      <c r="P254" s="68"/>
      <c r="Q254" s="69" t="e">
        <f>INDEX('Keyword &amp; Type ref'!$F:$V,MATCH(J254,'Keyword &amp; Type ref'!$F:$F,0),MATCH(B254,'Keyword &amp; Type ref'!$1:$1,0))</f>
        <v>#N/A</v>
      </c>
      <c r="R254" s="70" t="e">
        <f>VLOOKUP(J254,'Keyword &amp; Type ref'!$F:$L,7,FALSE)</f>
        <v>#N/A</v>
      </c>
      <c r="S254" s="71" t="e">
        <f>CONCATENATE(E254,":",VLOOKUP(J254,'Keyword &amp; Type ref'!F:H, 3,FALSE),":",$X254)</f>
        <v>#N/A</v>
      </c>
      <c r="T254" s="72" t="e">
        <f t="shared" si="6"/>
        <v>#N/A</v>
      </c>
      <c r="U254" s="73"/>
      <c r="V254" s="74" t="e">
        <f t="shared" si="7"/>
        <v>#N/A</v>
      </c>
      <c r="W254" s="75"/>
      <c r="X254" s="68"/>
      <c r="Y254" s="68"/>
      <c r="Z254" s="76"/>
      <c r="AA254" s="77" t="e">
        <f>INDEX('MFR_List ref'!$A:$A,MATCH($AB254,'MFR_List ref'!$B:$B,0))</f>
        <v>#N/A</v>
      </c>
      <c r="AB254" s="62"/>
      <c r="AC254" s="78"/>
      <c r="AD254" s="79"/>
      <c r="AE254" s="80"/>
      <c r="AF254" s="60"/>
      <c r="AG254" s="73"/>
      <c r="AH254" s="73"/>
      <c r="AI254" s="73"/>
      <c r="AJ254" s="60"/>
      <c r="AK254" s="73"/>
      <c r="AL254" s="73"/>
      <c r="AM254" s="81"/>
      <c r="AN254" s="73"/>
      <c r="AO254" s="78"/>
      <c r="AP254" s="78"/>
      <c r="AQ254" s="78"/>
      <c r="AR254" s="78"/>
      <c r="AS254" s="73"/>
      <c r="AT254" s="73"/>
      <c r="AU254" s="73"/>
      <c r="AV254" s="78"/>
      <c r="AW254" s="73"/>
      <c r="AX254" s="73"/>
      <c r="AY254" s="82"/>
      <c r="AZ254" s="82"/>
      <c r="BA254" s="73"/>
      <c r="BB254" s="73"/>
      <c r="BC254" s="82"/>
      <c r="BD254" s="73"/>
      <c r="BE254" s="73"/>
      <c r="BF254" s="73"/>
      <c r="BG254" s="73"/>
      <c r="BH254" s="82"/>
      <c r="BI254" s="82"/>
      <c r="BJ254" s="82"/>
      <c r="BK254" s="82"/>
      <c r="BL254" s="82"/>
      <c r="BM254" s="82"/>
      <c r="BN254" s="82"/>
      <c r="BO254" s="73"/>
      <c r="BP254" s="68"/>
      <c r="BQ254" s="73"/>
      <c r="BR254" s="48"/>
    </row>
    <row r="255" spans="1:70" s="47" customFormat="1" ht="34.799999999999997" customHeight="1" x14ac:dyDescent="0.3">
      <c r="A255" s="60"/>
      <c r="B255" s="61" t="e">
        <f>VLOOKUP(E255,'Active-Bldg List ref'!$A:$E,4,FALSE)</f>
        <v>#N/A</v>
      </c>
      <c r="C255" s="61" t="e">
        <f>VLOOKUP(E255,'Active-Bldg List ref'!$A:$E,5,FALSE)</f>
        <v>#N/A</v>
      </c>
      <c r="D255" s="61" t="e">
        <f>VLOOKUP(E255,'Active-Bldg List ref'!$A:$B,2,FALSE)</f>
        <v>#N/A</v>
      </c>
      <c r="E255" s="61" t="e">
        <f>INDEX('Active-Bldg List ref'!$A:$A,MATCH(F255,'Active-Bldg List ref'!$C:$C,0))</f>
        <v>#N/A</v>
      </c>
      <c r="F255" s="62"/>
      <c r="G255" s="63"/>
      <c r="H255" s="64"/>
      <c r="I255" s="61" t="e">
        <f>INDEX('Keyword &amp; Type ref'!B:B,MATCH(K255,'Keyword &amp; Type ref'!D:D,0))</f>
        <v>#N/A</v>
      </c>
      <c r="J255" s="66" t="e">
        <f>INDEX('Keyword &amp; Type ref'!F:F,MATCH(L255,'Keyword &amp; Type ref'!H:H,0))</f>
        <v>#N/A</v>
      </c>
      <c r="K255" s="65"/>
      <c r="L255" s="65"/>
      <c r="M255" s="62"/>
      <c r="N255" s="67"/>
      <c r="O255" s="68"/>
      <c r="P255" s="68"/>
      <c r="Q255" s="69" t="e">
        <f>INDEX('Keyword &amp; Type ref'!$F:$V,MATCH(J255,'Keyword &amp; Type ref'!$F:$F,0),MATCH(B255,'Keyword &amp; Type ref'!$1:$1,0))</f>
        <v>#N/A</v>
      </c>
      <c r="R255" s="70" t="e">
        <f>VLOOKUP(J255,'Keyword &amp; Type ref'!$F:$L,7,FALSE)</f>
        <v>#N/A</v>
      </c>
      <c r="S255" s="71" t="e">
        <f>CONCATENATE(E255,":",VLOOKUP(J255,'Keyword &amp; Type ref'!F:H, 3,FALSE),":",$X255)</f>
        <v>#N/A</v>
      </c>
      <c r="T255" s="72" t="e">
        <f t="shared" si="6"/>
        <v>#N/A</v>
      </c>
      <c r="U255" s="73"/>
      <c r="V255" s="74" t="e">
        <f t="shared" si="7"/>
        <v>#N/A</v>
      </c>
      <c r="W255" s="75"/>
      <c r="X255" s="68"/>
      <c r="Y255" s="68"/>
      <c r="Z255" s="76"/>
      <c r="AA255" s="77" t="e">
        <f>INDEX('MFR_List ref'!$A:$A,MATCH($AB255,'MFR_List ref'!$B:$B,0))</f>
        <v>#N/A</v>
      </c>
      <c r="AB255" s="62"/>
      <c r="AC255" s="78"/>
      <c r="AD255" s="79"/>
      <c r="AE255" s="80"/>
      <c r="AF255" s="60"/>
      <c r="AG255" s="73"/>
      <c r="AH255" s="73"/>
      <c r="AI255" s="73"/>
      <c r="AJ255" s="60"/>
      <c r="AK255" s="73"/>
      <c r="AL255" s="73"/>
      <c r="AM255" s="81"/>
      <c r="AN255" s="73"/>
      <c r="AO255" s="78"/>
      <c r="AP255" s="78"/>
      <c r="AQ255" s="78"/>
      <c r="AR255" s="78"/>
      <c r="AS255" s="73"/>
      <c r="AT255" s="73"/>
      <c r="AU255" s="73"/>
      <c r="AV255" s="78"/>
      <c r="AW255" s="73"/>
      <c r="AX255" s="73"/>
      <c r="AY255" s="82"/>
      <c r="AZ255" s="82"/>
      <c r="BA255" s="73"/>
      <c r="BB255" s="73"/>
      <c r="BC255" s="82"/>
      <c r="BD255" s="73"/>
      <c r="BE255" s="73"/>
      <c r="BF255" s="73"/>
      <c r="BG255" s="73"/>
      <c r="BH255" s="82"/>
      <c r="BI255" s="82"/>
      <c r="BJ255" s="82"/>
      <c r="BK255" s="82"/>
      <c r="BL255" s="82"/>
      <c r="BM255" s="82"/>
      <c r="BN255" s="82"/>
      <c r="BO255" s="73"/>
      <c r="BP255" s="68"/>
      <c r="BQ255" s="73"/>
      <c r="BR255" s="48"/>
    </row>
    <row r="256" spans="1:70" s="47" customFormat="1" ht="34.799999999999997" customHeight="1" x14ac:dyDescent="0.3">
      <c r="A256" s="60"/>
      <c r="B256" s="61" t="e">
        <f>VLOOKUP(E256,'Active-Bldg List ref'!$A:$E,4,FALSE)</f>
        <v>#N/A</v>
      </c>
      <c r="C256" s="61" t="e">
        <f>VLOOKUP(E256,'Active-Bldg List ref'!$A:$E,5,FALSE)</f>
        <v>#N/A</v>
      </c>
      <c r="D256" s="61" t="e">
        <f>VLOOKUP(E256,'Active-Bldg List ref'!$A:$B,2,FALSE)</f>
        <v>#N/A</v>
      </c>
      <c r="E256" s="61" t="e">
        <f>INDEX('Active-Bldg List ref'!$A:$A,MATCH(F256,'Active-Bldg List ref'!$C:$C,0))</f>
        <v>#N/A</v>
      </c>
      <c r="F256" s="62"/>
      <c r="G256" s="63"/>
      <c r="H256" s="64"/>
      <c r="I256" s="61" t="e">
        <f>INDEX('Keyword &amp; Type ref'!B:B,MATCH(K256,'Keyword &amp; Type ref'!D:D,0))</f>
        <v>#N/A</v>
      </c>
      <c r="J256" s="66" t="e">
        <f>INDEX('Keyword &amp; Type ref'!F:F,MATCH(L256,'Keyword &amp; Type ref'!H:H,0))</f>
        <v>#N/A</v>
      </c>
      <c r="K256" s="65"/>
      <c r="L256" s="65"/>
      <c r="M256" s="62"/>
      <c r="N256" s="67"/>
      <c r="O256" s="68"/>
      <c r="P256" s="68"/>
      <c r="Q256" s="69" t="e">
        <f>INDEX('Keyword &amp; Type ref'!$F:$V,MATCH(J256,'Keyword &amp; Type ref'!$F:$F,0),MATCH(B256,'Keyword &amp; Type ref'!$1:$1,0))</f>
        <v>#N/A</v>
      </c>
      <c r="R256" s="70" t="e">
        <f>VLOOKUP(J256,'Keyword &amp; Type ref'!$F:$L,7,FALSE)</f>
        <v>#N/A</v>
      </c>
      <c r="S256" s="71" t="e">
        <f>CONCATENATE(E256,":",VLOOKUP(J256,'Keyword &amp; Type ref'!F:H, 3,FALSE),":",$X256)</f>
        <v>#N/A</v>
      </c>
      <c r="T256" s="72" t="e">
        <f t="shared" si="6"/>
        <v>#N/A</v>
      </c>
      <c r="U256" s="73"/>
      <c r="V256" s="74" t="e">
        <f t="shared" si="7"/>
        <v>#N/A</v>
      </c>
      <c r="W256" s="75"/>
      <c r="X256" s="68"/>
      <c r="Y256" s="68"/>
      <c r="Z256" s="76"/>
      <c r="AA256" s="77" t="e">
        <f>INDEX('MFR_List ref'!$A:$A,MATCH($AB256,'MFR_List ref'!$B:$B,0))</f>
        <v>#N/A</v>
      </c>
      <c r="AB256" s="62"/>
      <c r="AC256" s="78"/>
      <c r="AD256" s="79"/>
      <c r="AE256" s="80"/>
      <c r="AF256" s="60"/>
      <c r="AG256" s="73"/>
      <c r="AH256" s="73"/>
      <c r="AI256" s="73"/>
      <c r="AJ256" s="60"/>
      <c r="AK256" s="73"/>
      <c r="AL256" s="73"/>
      <c r="AM256" s="81"/>
      <c r="AN256" s="73"/>
      <c r="AO256" s="78"/>
      <c r="AP256" s="78"/>
      <c r="AQ256" s="78"/>
      <c r="AR256" s="78"/>
      <c r="AS256" s="73"/>
      <c r="AT256" s="73"/>
      <c r="AU256" s="73"/>
      <c r="AV256" s="78"/>
      <c r="AW256" s="73"/>
      <c r="AX256" s="73"/>
      <c r="AY256" s="82"/>
      <c r="AZ256" s="82"/>
      <c r="BA256" s="73"/>
      <c r="BB256" s="73"/>
      <c r="BC256" s="82"/>
      <c r="BD256" s="73"/>
      <c r="BE256" s="73"/>
      <c r="BF256" s="73"/>
      <c r="BG256" s="73"/>
      <c r="BH256" s="82"/>
      <c r="BI256" s="82"/>
      <c r="BJ256" s="82"/>
      <c r="BK256" s="82"/>
      <c r="BL256" s="82"/>
      <c r="BM256" s="82"/>
      <c r="BN256" s="82"/>
      <c r="BO256" s="73"/>
      <c r="BP256" s="68"/>
      <c r="BQ256" s="73"/>
      <c r="BR256" s="48"/>
    </row>
    <row r="257" spans="1:70" s="47" customFormat="1" ht="34.799999999999997" customHeight="1" x14ac:dyDescent="0.3">
      <c r="A257" s="60"/>
      <c r="B257" s="61" t="e">
        <f>VLOOKUP(E257,'Active-Bldg List ref'!$A:$E,4,FALSE)</f>
        <v>#N/A</v>
      </c>
      <c r="C257" s="61" t="e">
        <f>VLOOKUP(E257,'Active-Bldg List ref'!$A:$E,5,FALSE)</f>
        <v>#N/A</v>
      </c>
      <c r="D257" s="61" t="e">
        <f>VLOOKUP(E257,'Active-Bldg List ref'!$A:$B,2,FALSE)</f>
        <v>#N/A</v>
      </c>
      <c r="E257" s="61" t="e">
        <f>INDEX('Active-Bldg List ref'!$A:$A,MATCH(F257,'Active-Bldg List ref'!$C:$C,0))</f>
        <v>#N/A</v>
      </c>
      <c r="F257" s="62"/>
      <c r="G257" s="63"/>
      <c r="H257" s="64"/>
      <c r="I257" s="61" t="e">
        <f>INDEX('Keyword &amp; Type ref'!B:B,MATCH(K257,'Keyword &amp; Type ref'!D:D,0))</f>
        <v>#N/A</v>
      </c>
      <c r="J257" s="66" t="e">
        <f>INDEX('Keyword &amp; Type ref'!F:F,MATCH(L257,'Keyword &amp; Type ref'!H:H,0))</f>
        <v>#N/A</v>
      </c>
      <c r="K257" s="65"/>
      <c r="L257" s="65"/>
      <c r="M257" s="62"/>
      <c r="N257" s="67"/>
      <c r="O257" s="68"/>
      <c r="P257" s="68"/>
      <c r="Q257" s="69" t="e">
        <f>INDEX('Keyword &amp; Type ref'!$F:$V,MATCH(J257,'Keyword &amp; Type ref'!$F:$F,0),MATCH(B257,'Keyword &amp; Type ref'!$1:$1,0))</f>
        <v>#N/A</v>
      </c>
      <c r="R257" s="70" t="e">
        <f>VLOOKUP(J257,'Keyword &amp; Type ref'!$F:$L,7,FALSE)</f>
        <v>#N/A</v>
      </c>
      <c r="S257" s="71" t="e">
        <f>CONCATENATE(E257,":",VLOOKUP(J257,'Keyword &amp; Type ref'!F:H, 3,FALSE),":",$X257)</f>
        <v>#N/A</v>
      </c>
      <c r="T257" s="72" t="e">
        <f t="shared" ref="T257:T320" si="8">LEN(S257)</f>
        <v>#N/A</v>
      </c>
      <c r="U257" s="73"/>
      <c r="V257" s="74" t="e">
        <f t="shared" si="7"/>
        <v>#N/A</v>
      </c>
      <c r="W257" s="75"/>
      <c r="X257" s="68"/>
      <c r="Y257" s="68"/>
      <c r="Z257" s="76"/>
      <c r="AA257" s="77" t="e">
        <f>INDEX('MFR_List ref'!$A:$A,MATCH($AB257,'MFR_List ref'!$B:$B,0))</f>
        <v>#N/A</v>
      </c>
      <c r="AB257" s="62"/>
      <c r="AC257" s="78"/>
      <c r="AD257" s="79"/>
      <c r="AE257" s="80"/>
      <c r="AF257" s="60"/>
      <c r="AG257" s="73"/>
      <c r="AH257" s="73"/>
      <c r="AI257" s="73"/>
      <c r="AJ257" s="60"/>
      <c r="AK257" s="73"/>
      <c r="AL257" s="73"/>
      <c r="AM257" s="81"/>
      <c r="AN257" s="73"/>
      <c r="AO257" s="78"/>
      <c r="AP257" s="78"/>
      <c r="AQ257" s="78"/>
      <c r="AR257" s="78"/>
      <c r="AS257" s="73"/>
      <c r="AT257" s="73"/>
      <c r="AU257" s="73"/>
      <c r="AV257" s="78"/>
      <c r="AW257" s="73"/>
      <c r="AX257" s="73"/>
      <c r="AY257" s="82"/>
      <c r="AZ257" s="82"/>
      <c r="BA257" s="73"/>
      <c r="BB257" s="73"/>
      <c r="BC257" s="82"/>
      <c r="BD257" s="73"/>
      <c r="BE257" s="73"/>
      <c r="BF257" s="73"/>
      <c r="BG257" s="73"/>
      <c r="BH257" s="82"/>
      <c r="BI257" s="82"/>
      <c r="BJ257" s="82"/>
      <c r="BK257" s="82"/>
      <c r="BL257" s="82"/>
      <c r="BM257" s="82"/>
      <c r="BN257" s="82"/>
      <c r="BO257" s="73"/>
      <c r="BP257" s="68"/>
      <c r="BQ257" s="73"/>
      <c r="BR257" s="48"/>
    </row>
    <row r="258" spans="1:70" s="47" customFormat="1" ht="34.799999999999997" customHeight="1" x14ac:dyDescent="0.3">
      <c r="A258" s="60"/>
      <c r="B258" s="61" t="e">
        <f>VLOOKUP(E258,'Active-Bldg List ref'!$A:$E,4,FALSE)</f>
        <v>#N/A</v>
      </c>
      <c r="C258" s="61" t="e">
        <f>VLOOKUP(E258,'Active-Bldg List ref'!$A:$E,5,FALSE)</f>
        <v>#N/A</v>
      </c>
      <c r="D258" s="61" t="e">
        <f>VLOOKUP(E258,'Active-Bldg List ref'!$A:$B,2,FALSE)</f>
        <v>#N/A</v>
      </c>
      <c r="E258" s="61" t="e">
        <f>INDEX('Active-Bldg List ref'!$A:$A,MATCH(F258,'Active-Bldg List ref'!$C:$C,0))</f>
        <v>#N/A</v>
      </c>
      <c r="F258" s="62"/>
      <c r="G258" s="63"/>
      <c r="H258" s="64"/>
      <c r="I258" s="61" t="e">
        <f>INDEX('Keyword &amp; Type ref'!B:B,MATCH(K258,'Keyword &amp; Type ref'!D:D,0))</f>
        <v>#N/A</v>
      </c>
      <c r="J258" s="66" t="e">
        <f>INDEX('Keyword &amp; Type ref'!F:F,MATCH(L258,'Keyword &amp; Type ref'!H:H,0))</f>
        <v>#N/A</v>
      </c>
      <c r="K258" s="65"/>
      <c r="L258" s="65"/>
      <c r="M258" s="62"/>
      <c r="N258" s="67"/>
      <c r="O258" s="68"/>
      <c r="P258" s="68"/>
      <c r="Q258" s="69" t="e">
        <f>INDEX('Keyword &amp; Type ref'!$F:$V,MATCH(J258,'Keyword &amp; Type ref'!$F:$F,0),MATCH(B258,'Keyword &amp; Type ref'!$1:$1,0))</f>
        <v>#N/A</v>
      </c>
      <c r="R258" s="70" t="e">
        <f>VLOOKUP(J258,'Keyword &amp; Type ref'!$F:$L,7,FALSE)</f>
        <v>#N/A</v>
      </c>
      <c r="S258" s="71" t="e">
        <f>CONCATENATE(E258,":",VLOOKUP(J258,'Keyword &amp; Type ref'!F:H, 3,FALSE),":",$X258)</f>
        <v>#N/A</v>
      </c>
      <c r="T258" s="72" t="e">
        <f t="shared" si="8"/>
        <v>#N/A</v>
      </c>
      <c r="U258" s="73"/>
      <c r="V258" s="74" t="e">
        <f t="shared" ref="V258:V321" si="9">CONCATENATE(RIGHT(D258,LEN(D258)-3),J258,"-",W258)</f>
        <v>#N/A</v>
      </c>
      <c r="W258" s="75"/>
      <c r="X258" s="68"/>
      <c r="Y258" s="68"/>
      <c r="Z258" s="76"/>
      <c r="AA258" s="77" t="e">
        <f>INDEX('MFR_List ref'!$A:$A,MATCH($AB258,'MFR_List ref'!$B:$B,0))</f>
        <v>#N/A</v>
      </c>
      <c r="AB258" s="62"/>
      <c r="AC258" s="78"/>
      <c r="AD258" s="79"/>
      <c r="AE258" s="80"/>
      <c r="AF258" s="60"/>
      <c r="AG258" s="73"/>
      <c r="AH258" s="73"/>
      <c r="AI258" s="73"/>
      <c r="AJ258" s="60"/>
      <c r="AK258" s="73"/>
      <c r="AL258" s="73"/>
      <c r="AM258" s="81"/>
      <c r="AN258" s="73"/>
      <c r="AO258" s="78"/>
      <c r="AP258" s="78"/>
      <c r="AQ258" s="78"/>
      <c r="AR258" s="78"/>
      <c r="AS258" s="73"/>
      <c r="AT258" s="73"/>
      <c r="AU258" s="73"/>
      <c r="AV258" s="78"/>
      <c r="AW258" s="73"/>
      <c r="AX258" s="73"/>
      <c r="AY258" s="82"/>
      <c r="AZ258" s="82"/>
      <c r="BA258" s="73"/>
      <c r="BB258" s="73"/>
      <c r="BC258" s="82"/>
      <c r="BD258" s="73"/>
      <c r="BE258" s="73"/>
      <c r="BF258" s="73"/>
      <c r="BG258" s="73"/>
      <c r="BH258" s="82"/>
      <c r="BI258" s="82"/>
      <c r="BJ258" s="82"/>
      <c r="BK258" s="82"/>
      <c r="BL258" s="82"/>
      <c r="BM258" s="82"/>
      <c r="BN258" s="82"/>
      <c r="BO258" s="73"/>
      <c r="BP258" s="68"/>
      <c r="BQ258" s="73"/>
      <c r="BR258" s="48"/>
    </row>
    <row r="259" spans="1:70" s="47" customFormat="1" ht="34.799999999999997" customHeight="1" x14ac:dyDescent="0.3">
      <c r="A259" s="60"/>
      <c r="B259" s="61" t="e">
        <f>VLOOKUP(E259,'Active-Bldg List ref'!$A:$E,4,FALSE)</f>
        <v>#N/A</v>
      </c>
      <c r="C259" s="61" t="e">
        <f>VLOOKUP(E259,'Active-Bldg List ref'!$A:$E,5,FALSE)</f>
        <v>#N/A</v>
      </c>
      <c r="D259" s="61" t="e">
        <f>VLOOKUP(E259,'Active-Bldg List ref'!$A:$B,2,FALSE)</f>
        <v>#N/A</v>
      </c>
      <c r="E259" s="61" t="e">
        <f>INDEX('Active-Bldg List ref'!$A:$A,MATCH(F259,'Active-Bldg List ref'!$C:$C,0))</f>
        <v>#N/A</v>
      </c>
      <c r="F259" s="62"/>
      <c r="G259" s="63"/>
      <c r="H259" s="64"/>
      <c r="I259" s="61" t="e">
        <f>INDEX('Keyword &amp; Type ref'!B:B,MATCH(K259,'Keyword &amp; Type ref'!D:D,0))</f>
        <v>#N/A</v>
      </c>
      <c r="J259" s="66" t="e">
        <f>INDEX('Keyword &amp; Type ref'!F:F,MATCH(L259,'Keyword &amp; Type ref'!H:H,0))</f>
        <v>#N/A</v>
      </c>
      <c r="K259" s="65"/>
      <c r="L259" s="65"/>
      <c r="M259" s="62"/>
      <c r="N259" s="67"/>
      <c r="O259" s="68"/>
      <c r="P259" s="68"/>
      <c r="Q259" s="69" t="e">
        <f>INDEX('Keyword &amp; Type ref'!$F:$V,MATCH(J259,'Keyword &amp; Type ref'!$F:$F,0),MATCH(B259,'Keyword &amp; Type ref'!$1:$1,0))</f>
        <v>#N/A</v>
      </c>
      <c r="R259" s="70" t="e">
        <f>VLOOKUP(J259,'Keyword &amp; Type ref'!$F:$L,7,FALSE)</f>
        <v>#N/A</v>
      </c>
      <c r="S259" s="71" t="e">
        <f>CONCATENATE(E259,":",VLOOKUP(J259,'Keyword &amp; Type ref'!F:H, 3,FALSE),":",$X259)</f>
        <v>#N/A</v>
      </c>
      <c r="T259" s="72" t="e">
        <f t="shared" si="8"/>
        <v>#N/A</v>
      </c>
      <c r="U259" s="73"/>
      <c r="V259" s="74" t="e">
        <f t="shared" si="9"/>
        <v>#N/A</v>
      </c>
      <c r="W259" s="75"/>
      <c r="X259" s="68"/>
      <c r="Y259" s="68"/>
      <c r="Z259" s="76"/>
      <c r="AA259" s="77" t="e">
        <f>INDEX('MFR_List ref'!$A:$A,MATCH($AB259,'MFR_List ref'!$B:$B,0))</f>
        <v>#N/A</v>
      </c>
      <c r="AB259" s="62"/>
      <c r="AC259" s="78"/>
      <c r="AD259" s="79"/>
      <c r="AE259" s="80"/>
      <c r="AF259" s="60"/>
      <c r="AG259" s="73"/>
      <c r="AH259" s="73"/>
      <c r="AI259" s="73"/>
      <c r="AJ259" s="60"/>
      <c r="AK259" s="73"/>
      <c r="AL259" s="73"/>
      <c r="AM259" s="81"/>
      <c r="AN259" s="73"/>
      <c r="AO259" s="78"/>
      <c r="AP259" s="78"/>
      <c r="AQ259" s="78"/>
      <c r="AR259" s="78"/>
      <c r="AS259" s="73"/>
      <c r="AT259" s="73"/>
      <c r="AU259" s="73"/>
      <c r="AV259" s="78"/>
      <c r="AW259" s="73"/>
      <c r="AX259" s="73"/>
      <c r="AY259" s="82"/>
      <c r="AZ259" s="82"/>
      <c r="BA259" s="73"/>
      <c r="BB259" s="73"/>
      <c r="BC259" s="82"/>
      <c r="BD259" s="73"/>
      <c r="BE259" s="73"/>
      <c r="BF259" s="73"/>
      <c r="BG259" s="73"/>
      <c r="BH259" s="82"/>
      <c r="BI259" s="82"/>
      <c r="BJ259" s="82"/>
      <c r="BK259" s="82"/>
      <c r="BL259" s="82"/>
      <c r="BM259" s="82"/>
      <c r="BN259" s="82"/>
      <c r="BO259" s="73"/>
      <c r="BP259" s="68"/>
      <c r="BQ259" s="73"/>
      <c r="BR259" s="48"/>
    </row>
    <row r="260" spans="1:70" s="47" customFormat="1" ht="34.799999999999997" customHeight="1" x14ac:dyDescent="0.3">
      <c r="A260" s="60"/>
      <c r="B260" s="61" t="e">
        <f>VLOOKUP(E260,'Active-Bldg List ref'!$A:$E,4,FALSE)</f>
        <v>#N/A</v>
      </c>
      <c r="C260" s="61" t="e">
        <f>VLOOKUP(E260,'Active-Bldg List ref'!$A:$E,5,FALSE)</f>
        <v>#N/A</v>
      </c>
      <c r="D260" s="61" t="e">
        <f>VLOOKUP(E260,'Active-Bldg List ref'!$A:$B,2,FALSE)</f>
        <v>#N/A</v>
      </c>
      <c r="E260" s="61" t="e">
        <f>INDEX('Active-Bldg List ref'!$A:$A,MATCH(F260,'Active-Bldg List ref'!$C:$C,0))</f>
        <v>#N/A</v>
      </c>
      <c r="F260" s="62"/>
      <c r="G260" s="63"/>
      <c r="H260" s="64"/>
      <c r="I260" s="61" t="e">
        <f>INDEX('Keyword &amp; Type ref'!B:B,MATCH(K260,'Keyword &amp; Type ref'!D:D,0))</f>
        <v>#N/A</v>
      </c>
      <c r="J260" s="66" t="e">
        <f>INDEX('Keyword &amp; Type ref'!F:F,MATCH(L260,'Keyword &amp; Type ref'!H:H,0))</f>
        <v>#N/A</v>
      </c>
      <c r="K260" s="65"/>
      <c r="L260" s="65"/>
      <c r="M260" s="62"/>
      <c r="N260" s="67"/>
      <c r="O260" s="68"/>
      <c r="P260" s="68"/>
      <c r="Q260" s="69" t="e">
        <f>INDEX('Keyword &amp; Type ref'!$F:$V,MATCH(J260,'Keyword &amp; Type ref'!$F:$F,0),MATCH(B260,'Keyword &amp; Type ref'!$1:$1,0))</f>
        <v>#N/A</v>
      </c>
      <c r="R260" s="70" t="e">
        <f>VLOOKUP(J260,'Keyword &amp; Type ref'!$F:$L,7,FALSE)</f>
        <v>#N/A</v>
      </c>
      <c r="S260" s="71" t="e">
        <f>CONCATENATE(E260,":",VLOOKUP(J260,'Keyword &amp; Type ref'!F:H, 3,FALSE),":",$X260)</f>
        <v>#N/A</v>
      </c>
      <c r="T260" s="72" t="e">
        <f t="shared" si="8"/>
        <v>#N/A</v>
      </c>
      <c r="U260" s="73"/>
      <c r="V260" s="74" t="e">
        <f t="shared" si="9"/>
        <v>#N/A</v>
      </c>
      <c r="W260" s="75"/>
      <c r="X260" s="68"/>
      <c r="Y260" s="68"/>
      <c r="Z260" s="76"/>
      <c r="AA260" s="77" t="e">
        <f>INDEX('MFR_List ref'!$A:$A,MATCH($AB260,'MFR_List ref'!$B:$B,0))</f>
        <v>#N/A</v>
      </c>
      <c r="AB260" s="62"/>
      <c r="AC260" s="78"/>
      <c r="AD260" s="79"/>
      <c r="AE260" s="80"/>
      <c r="AF260" s="60"/>
      <c r="AG260" s="73"/>
      <c r="AH260" s="73"/>
      <c r="AI260" s="73"/>
      <c r="AJ260" s="60"/>
      <c r="AK260" s="73"/>
      <c r="AL260" s="73"/>
      <c r="AM260" s="81"/>
      <c r="AN260" s="73"/>
      <c r="AO260" s="78"/>
      <c r="AP260" s="78"/>
      <c r="AQ260" s="78"/>
      <c r="AR260" s="78"/>
      <c r="AS260" s="73"/>
      <c r="AT260" s="73"/>
      <c r="AU260" s="73"/>
      <c r="AV260" s="78"/>
      <c r="AW260" s="73"/>
      <c r="AX260" s="73"/>
      <c r="AY260" s="82"/>
      <c r="AZ260" s="82"/>
      <c r="BA260" s="73"/>
      <c r="BB260" s="73"/>
      <c r="BC260" s="82"/>
      <c r="BD260" s="73"/>
      <c r="BE260" s="73"/>
      <c r="BF260" s="73"/>
      <c r="BG260" s="73"/>
      <c r="BH260" s="82"/>
      <c r="BI260" s="82"/>
      <c r="BJ260" s="82"/>
      <c r="BK260" s="82"/>
      <c r="BL260" s="82"/>
      <c r="BM260" s="82"/>
      <c r="BN260" s="82"/>
      <c r="BO260" s="73"/>
      <c r="BP260" s="68"/>
      <c r="BQ260" s="73"/>
      <c r="BR260" s="48"/>
    </row>
    <row r="261" spans="1:70" s="47" customFormat="1" ht="34.799999999999997" customHeight="1" x14ac:dyDescent="0.3">
      <c r="A261" s="60"/>
      <c r="B261" s="61" t="e">
        <f>VLOOKUP(E261,'Active-Bldg List ref'!$A:$E,4,FALSE)</f>
        <v>#N/A</v>
      </c>
      <c r="C261" s="61" t="e">
        <f>VLOOKUP(E261,'Active-Bldg List ref'!$A:$E,5,FALSE)</f>
        <v>#N/A</v>
      </c>
      <c r="D261" s="61" t="e">
        <f>VLOOKUP(E261,'Active-Bldg List ref'!$A:$B,2,FALSE)</f>
        <v>#N/A</v>
      </c>
      <c r="E261" s="61" t="e">
        <f>INDEX('Active-Bldg List ref'!$A:$A,MATCH(F261,'Active-Bldg List ref'!$C:$C,0))</f>
        <v>#N/A</v>
      </c>
      <c r="F261" s="62"/>
      <c r="G261" s="63"/>
      <c r="H261" s="64"/>
      <c r="I261" s="61" t="e">
        <f>INDEX('Keyword &amp; Type ref'!B:B,MATCH(K261,'Keyword &amp; Type ref'!D:D,0))</f>
        <v>#N/A</v>
      </c>
      <c r="J261" s="66" t="e">
        <f>INDEX('Keyword &amp; Type ref'!F:F,MATCH(L261,'Keyword &amp; Type ref'!H:H,0))</f>
        <v>#N/A</v>
      </c>
      <c r="K261" s="65"/>
      <c r="L261" s="65"/>
      <c r="M261" s="62"/>
      <c r="N261" s="67"/>
      <c r="O261" s="68"/>
      <c r="P261" s="68"/>
      <c r="Q261" s="69" t="e">
        <f>INDEX('Keyword &amp; Type ref'!$F:$V,MATCH(J261,'Keyword &amp; Type ref'!$F:$F,0),MATCH(B261,'Keyword &amp; Type ref'!$1:$1,0))</f>
        <v>#N/A</v>
      </c>
      <c r="R261" s="70" t="e">
        <f>VLOOKUP(J261,'Keyword &amp; Type ref'!$F:$L,7,FALSE)</f>
        <v>#N/A</v>
      </c>
      <c r="S261" s="71" t="e">
        <f>CONCATENATE(E261,":",VLOOKUP(J261,'Keyword &amp; Type ref'!F:H, 3,FALSE),":",$X261)</f>
        <v>#N/A</v>
      </c>
      <c r="T261" s="72" t="e">
        <f t="shared" si="8"/>
        <v>#N/A</v>
      </c>
      <c r="U261" s="73"/>
      <c r="V261" s="74" t="e">
        <f t="shared" si="9"/>
        <v>#N/A</v>
      </c>
      <c r="W261" s="75"/>
      <c r="X261" s="68"/>
      <c r="Y261" s="68"/>
      <c r="Z261" s="76"/>
      <c r="AA261" s="77" t="e">
        <f>INDEX('MFR_List ref'!$A:$A,MATCH($AB261,'MFR_List ref'!$B:$B,0))</f>
        <v>#N/A</v>
      </c>
      <c r="AB261" s="62"/>
      <c r="AC261" s="78"/>
      <c r="AD261" s="79"/>
      <c r="AE261" s="80"/>
      <c r="AF261" s="60"/>
      <c r="AG261" s="73"/>
      <c r="AH261" s="73"/>
      <c r="AI261" s="73"/>
      <c r="AJ261" s="60"/>
      <c r="AK261" s="73"/>
      <c r="AL261" s="73"/>
      <c r="AM261" s="81"/>
      <c r="AN261" s="73"/>
      <c r="AO261" s="78"/>
      <c r="AP261" s="78"/>
      <c r="AQ261" s="78"/>
      <c r="AR261" s="78"/>
      <c r="AS261" s="73"/>
      <c r="AT261" s="73"/>
      <c r="AU261" s="73"/>
      <c r="AV261" s="78"/>
      <c r="AW261" s="73"/>
      <c r="AX261" s="73"/>
      <c r="AY261" s="82"/>
      <c r="AZ261" s="82"/>
      <c r="BA261" s="73"/>
      <c r="BB261" s="73"/>
      <c r="BC261" s="82"/>
      <c r="BD261" s="73"/>
      <c r="BE261" s="73"/>
      <c r="BF261" s="73"/>
      <c r="BG261" s="73"/>
      <c r="BH261" s="82"/>
      <c r="BI261" s="82"/>
      <c r="BJ261" s="82"/>
      <c r="BK261" s="82"/>
      <c r="BL261" s="82"/>
      <c r="BM261" s="82"/>
      <c r="BN261" s="82"/>
      <c r="BO261" s="73"/>
      <c r="BP261" s="68"/>
      <c r="BQ261" s="73"/>
      <c r="BR261" s="48"/>
    </row>
    <row r="262" spans="1:70" s="47" customFormat="1" ht="34.799999999999997" customHeight="1" x14ac:dyDescent="0.3">
      <c r="A262" s="60"/>
      <c r="B262" s="61" t="e">
        <f>VLOOKUP(E262,'Active-Bldg List ref'!$A:$E,4,FALSE)</f>
        <v>#N/A</v>
      </c>
      <c r="C262" s="61" t="e">
        <f>VLOOKUP(E262,'Active-Bldg List ref'!$A:$E,5,FALSE)</f>
        <v>#N/A</v>
      </c>
      <c r="D262" s="61" t="e">
        <f>VLOOKUP(E262,'Active-Bldg List ref'!$A:$B,2,FALSE)</f>
        <v>#N/A</v>
      </c>
      <c r="E262" s="61" t="e">
        <f>INDEX('Active-Bldg List ref'!$A:$A,MATCH(F262,'Active-Bldg List ref'!$C:$C,0))</f>
        <v>#N/A</v>
      </c>
      <c r="F262" s="62"/>
      <c r="G262" s="63"/>
      <c r="H262" s="64"/>
      <c r="I262" s="61" t="e">
        <f>INDEX('Keyword &amp; Type ref'!B:B,MATCH(K262,'Keyword &amp; Type ref'!D:D,0))</f>
        <v>#N/A</v>
      </c>
      <c r="J262" s="66" t="e">
        <f>INDEX('Keyword &amp; Type ref'!F:F,MATCH(L262,'Keyword &amp; Type ref'!H:H,0))</f>
        <v>#N/A</v>
      </c>
      <c r="K262" s="65"/>
      <c r="L262" s="65"/>
      <c r="M262" s="62"/>
      <c r="N262" s="67"/>
      <c r="O262" s="68"/>
      <c r="P262" s="68"/>
      <c r="Q262" s="69" t="e">
        <f>INDEX('Keyword &amp; Type ref'!$F:$V,MATCH(J262,'Keyword &amp; Type ref'!$F:$F,0),MATCH(B262,'Keyword &amp; Type ref'!$1:$1,0))</f>
        <v>#N/A</v>
      </c>
      <c r="R262" s="70" t="e">
        <f>VLOOKUP(J262,'Keyword &amp; Type ref'!$F:$L,7,FALSE)</f>
        <v>#N/A</v>
      </c>
      <c r="S262" s="71" t="e">
        <f>CONCATENATE(E262,":",VLOOKUP(J262,'Keyword &amp; Type ref'!F:H, 3,FALSE),":",$X262)</f>
        <v>#N/A</v>
      </c>
      <c r="T262" s="72" t="e">
        <f t="shared" si="8"/>
        <v>#N/A</v>
      </c>
      <c r="U262" s="73"/>
      <c r="V262" s="74" t="e">
        <f t="shared" si="9"/>
        <v>#N/A</v>
      </c>
      <c r="W262" s="75"/>
      <c r="X262" s="68"/>
      <c r="Y262" s="68"/>
      <c r="Z262" s="76"/>
      <c r="AA262" s="77" t="e">
        <f>INDEX('MFR_List ref'!$A:$A,MATCH($AB262,'MFR_List ref'!$B:$B,0))</f>
        <v>#N/A</v>
      </c>
      <c r="AB262" s="62"/>
      <c r="AC262" s="78"/>
      <c r="AD262" s="79"/>
      <c r="AE262" s="80"/>
      <c r="AF262" s="60"/>
      <c r="AG262" s="73"/>
      <c r="AH262" s="73"/>
      <c r="AI262" s="73"/>
      <c r="AJ262" s="60"/>
      <c r="AK262" s="73"/>
      <c r="AL262" s="73"/>
      <c r="AM262" s="81"/>
      <c r="AN262" s="73"/>
      <c r="AO262" s="78"/>
      <c r="AP262" s="78"/>
      <c r="AQ262" s="78"/>
      <c r="AR262" s="78"/>
      <c r="AS262" s="73"/>
      <c r="AT262" s="73"/>
      <c r="AU262" s="73"/>
      <c r="AV262" s="78"/>
      <c r="AW262" s="73"/>
      <c r="AX262" s="73"/>
      <c r="AY262" s="82"/>
      <c r="AZ262" s="82"/>
      <c r="BA262" s="73"/>
      <c r="BB262" s="73"/>
      <c r="BC262" s="82"/>
      <c r="BD262" s="73"/>
      <c r="BE262" s="73"/>
      <c r="BF262" s="73"/>
      <c r="BG262" s="73"/>
      <c r="BH262" s="82"/>
      <c r="BI262" s="82"/>
      <c r="BJ262" s="82"/>
      <c r="BK262" s="82"/>
      <c r="BL262" s="82"/>
      <c r="BM262" s="82"/>
      <c r="BN262" s="82"/>
      <c r="BO262" s="73"/>
      <c r="BP262" s="68"/>
      <c r="BQ262" s="73"/>
      <c r="BR262" s="48"/>
    </row>
    <row r="263" spans="1:70" s="47" customFormat="1" ht="34.799999999999997" customHeight="1" x14ac:dyDescent="0.3">
      <c r="A263" s="60"/>
      <c r="B263" s="61" t="e">
        <f>VLOOKUP(E263,'Active-Bldg List ref'!$A:$E,4,FALSE)</f>
        <v>#N/A</v>
      </c>
      <c r="C263" s="61" t="e">
        <f>VLOOKUP(E263,'Active-Bldg List ref'!$A:$E,5,FALSE)</f>
        <v>#N/A</v>
      </c>
      <c r="D263" s="61" t="e">
        <f>VLOOKUP(E263,'Active-Bldg List ref'!$A:$B,2,FALSE)</f>
        <v>#N/A</v>
      </c>
      <c r="E263" s="61" t="e">
        <f>INDEX('Active-Bldg List ref'!$A:$A,MATCH(F263,'Active-Bldg List ref'!$C:$C,0))</f>
        <v>#N/A</v>
      </c>
      <c r="F263" s="62"/>
      <c r="G263" s="63"/>
      <c r="H263" s="64"/>
      <c r="I263" s="61" t="e">
        <f>INDEX('Keyword &amp; Type ref'!B:B,MATCH(K263,'Keyword &amp; Type ref'!D:D,0))</f>
        <v>#N/A</v>
      </c>
      <c r="J263" s="66" t="e">
        <f>INDEX('Keyword &amp; Type ref'!F:F,MATCH(L263,'Keyword &amp; Type ref'!H:H,0))</f>
        <v>#N/A</v>
      </c>
      <c r="K263" s="65"/>
      <c r="L263" s="65"/>
      <c r="M263" s="62"/>
      <c r="N263" s="67"/>
      <c r="O263" s="68"/>
      <c r="P263" s="68"/>
      <c r="Q263" s="69" t="e">
        <f>INDEX('Keyword &amp; Type ref'!$F:$V,MATCH(J263,'Keyword &amp; Type ref'!$F:$F,0),MATCH(B263,'Keyword &amp; Type ref'!$1:$1,0))</f>
        <v>#N/A</v>
      </c>
      <c r="R263" s="70" t="e">
        <f>VLOOKUP(J263,'Keyword &amp; Type ref'!$F:$L,7,FALSE)</f>
        <v>#N/A</v>
      </c>
      <c r="S263" s="71" t="e">
        <f>CONCATENATE(E263,":",VLOOKUP(J263,'Keyword &amp; Type ref'!F:H, 3,FALSE),":",$X263)</f>
        <v>#N/A</v>
      </c>
      <c r="T263" s="72" t="e">
        <f t="shared" si="8"/>
        <v>#N/A</v>
      </c>
      <c r="U263" s="73"/>
      <c r="V263" s="74" t="e">
        <f t="shared" si="9"/>
        <v>#N/A</v>
      </c>
      <c r="W263" s="75"/>
      <c r="X263" s="68"/>
      <c r="Y263" s="68"/>
      <c r="Z263" s="76"/>
      <c r="AA263" s="77" t="e">
        <f>INDEX('MFR_List ref'!$A:$A,MATCH($AB263,'MFR_List ref'!$B:$B,0))</f>
        <v>#N/A</v>
      </c>
      <c r="AB263" s="62"/>
      <c r="AC263" s="78"/>
      <c r="AD263" s="79"/>
      <c r="AE263" s="80"/>
      <c r="AF263" s="60"/>
      <c r="AG263" s="73"/>
      <c r="AH263" s="73"/>
      <c r="AI263" s="73"/>
      <c r="AJ263" s="60"/>
      <c r="AK263" s="73"/>
      <c r="AL263" s="73"/>
      <c r="AM263" s="81"/>
      <c r="AN263" s="73"/>
      <c r="AO263" s="78"/>
      <c r="AP263" s="78"/>
      <c r="AQ263" s="78"/>
      <c r="AR263" s="78"/>
      <c r="AS263" s="73"/>
      <c r="AT263" s="73"/>
      <c r="AU263" s="73"/>
      <c r="AV263" s="78"/>
      <c r="AW263" s="73"/>
      <c r="AX263" s="73"/>
      <c r="AY263" s="82"/>
      <c r="AZ263" s="82"/>
      <c r="BA263" s="73"/>
      <c r="BB263" s="73"/>
      <c r="BC263" s="82"/>
      <c r="BD263" s="73"/>
      <c r="BE263" s="73"/>
      <c r="BF263" s="73"/>
      <c r="BG263" s="73"/>
      <c r="BH263" s="82"/>
      <c r="BI263" s="82"/>
      <c r="BJ263" s="82"/>
      <c r="BK263" s="82"/>
      <c r="BL263" s="82"/>
      <c r="BM263" s="82"/>
      <c r="BN263" s="82"/>
      <c r="BO263" s="73"/>
      <c r="BP263" s="68"/>
      <c r="BQ263" s="73"/>
      <c r="BR263" s="48"/>
    </row>
    <row r="264" spans="1:70" s="47" customFormat="1" ht="34.799999999999997" customHeight="1" x14ac:dyDescent="0.3">
      <c r="A264" s="60"/>
      <c r="B264" s="61" t="e">
        <f>VLOOKUP(E264,'Active-Bldg List ref'!$A:$E,4,FALSE)</f>
        <v>#N/A</v>
      </c>
      <c r="C264" s="61" t="e">
        <f>VLOOKUP(E264,'Active-Bldg List ref'!$A:$E,5,FALSE)</f>
        <v>#N/A</v>
      </c>
      <c r="D264" s="61" t="e">
        <f>VLOOKUP(E264,'Active-Bldg List ref'!$A:$B,2,FALSE)</f>
        <v>#N/A</v>
      </c>
      <c r="E264" s="61" t="e">
        <f>INDEX('Active-Bldg List ref'!$A:$A,MATCH(F264,'Active-Bldg List ref'!$C:$C,0))</f>
        <v>#N/A</v>
      </c>
      <c r="F264" s="62"/>
      <c r="G264" s="63"/>
      <c r="H264" s="64"/>
      <c r="I264" s="61" t="e">
        <f>INDEX('Keyword &amp; Type ref'!B:B,MATCH(K264,'Keyword &amp; Type ref'!D:D,0))</f>
        <v>#N/A</v>
      </c>
      <c r="J264" s="66" t="e">
        <f>INDEX('Keyword &amp; Type ref'!F:F,MATCH(L264,'Keyword &amp; Type ref'!H:H,0))</f>
        <v>#N/A</v>
      </c>
      <c r="K264" s="65"/>
      <c r="L264" s="65"/>
      <c r="M264" s="62"/>
      <c r="N264" s="67"/>
      <c r="O264" s="68"/>
      <c r="P264" s="68"/>
      <c r="Q264" s="69" t="e">
        <f>INDEX('Keyword &amp; Type ref'!$F:$V,MATCH(J264,'Keyword &amp; Type ref'!$F:$F,0),MATCH(B264,'Keyword &amp; Type ref'!$1:$1,0))</f>
        <v>#N/A</v>
      </c>
      <c r="R264" s="70" t="e">
        <f>VLOOKUP(J264,'Keyword &amp; Type ref'!$F:$L,7,FALSE)</f>
        <v>#N/A</v>
      </c>
      <c r="S264" s="71" t="e">
        <f>CONCATENATE(E264,":",VLOOKUP(J264,'Keyword &amp; Type ref'!F:H, 3,FALSE),":",$X264)</f>
        <v>#N/A</v>
      </c>
      <c r="T264" s="72" t="e">
        <f t="shared" si="8"/>
        <v>#N/A</v>
      </c>
      <c r="U264" s="73"/>
      <c r="V264" s="74" t="e">
        <f t="shared" si="9"/>
        <v>#N/A</v>
      </c>
      <c r="W264" s="75"/>
      <c r="X264" s="68"/>
      <c r="Y264" s="68"/>
      <c r="Z264" s="76"/>
      <c r="AA264" s="77" t="e">
        <f>INDEX('MFR_List ref'!$A:$A,MATCH($AB264,'MFR_List ref'!$B:$B,0))</f>
        <v>#N/A</v>
      </c>
      <c r="AB264" s="62"/>
      <c r="AC264" s="78"/>
      <c r="AD264" s="79"/>
      <c r="AE264" s="80"/>
      <c r="AF264" s="60"/>
      <c r="AG264" s="73"/>
      <c r="AH264" s="73"/>
      <c r="AI264" s="73"/>
      <c r="AJ264" s="60"/>
      <c r="AK264" s="73"/>
      <c r="AL264" s="73"/>
      <c r="AM264" s="81"/>
      <c r="AN264" s="73"/>
      <c r="AO264" s="78"/>
      <c r="AP264" s="78"/>
      <c r="AQ264" s="78"/>
      <c r="AR264" s="78"/>
      <c r="AS264" s="73"/>
      <c r="AT264" s="73"/>
      <c r="AU264" s="73"/>
      <c r="AV264" s="78"/>
      <c r="AW264" s="73"/>
      <c r="AX264" s="73"/>
      <c r="AY264" s="82"/>
      <c r="AZ264" s="82"/>
      <c r="BA264" s="73"/>
      <c r="BB264" s="73"/>
      <c r="BC264" s="82"/>
      <c r="BD264" s="73"/>
      <c r="BE264" s="73"/>
      <c r="BF264" s="73"/>
      <c r="BG264" s="73"/>
      <c r="BH264" s="82"/>
      <c r="BI264" s="82"/>
      <c r="BJ264" s="82"/>
      <c r="BK264" s="82"/>
      <c r="BL264" s="82"/>
      <c r="BM264" s="82"/>
      <c r="BN264" s="82"/>
      <c r="BO264" s="73"/>
      <c r="BP264" s="68"/>
      <c r="BQ264" s="73"/>
      <c r="BR264" s="48"/>
    </row>
    <row r="265" spans="1:70" s="47" customFormat="1" ht="34.799999999999997" customHeight="1" x14ac:dyDescent="0.3">
      <c r="A265" s="60"/>
      <c r="B265" s="61" t="e">
        <f>VLOOKUP(E265,'Active-Bldg List ref'!$A:$E,4,FALSE)</f>
        <v>#N/A</v>
      </c>
      <c r="C265" s="61" t="e">
        <f>VLOOKUP(E265,'Active-Bldg List ref'!$A:$E,5,FALSE)</f>
        <v>#N/A</v>
      </c>
      <c r="D265" s="61" t="e">
        <f>VLOOKUP(E265,'Active-Bldg List ref'!$A:$B,2,FALSE)</f>
        <v>#N/A</v>
      </c>
      <c r="E265" s="61" t="e">
        <f>INDEX('Active-Bldg List ref'!$A:$A,MATCH(F265,'Active-Bldg List ref'!$C:$C,0))</f>
        <v>#N/A</v>
      </c>
      <c r="F265" s="62"/>
      <c r="G265" s="63"/>
      <c r="H265" s="64"/>
      <c r="I265" s="61" t="e">
        <f>INDEX('Keyword &amp; Type ref'!B:B,MATCH(K265,'Keyword &amp; Type ref'!D:D,0))</f>
        <v>#N/A</v>
      </c>
      <c r="J265" s="66" t="e">
        <f>INDEX('Keyword &amp; Type ref'!F:F,MATCH(L265,'Keyword &amp; Type ref'!H:H,0))</f>
        <v>#N/A</v>
      </c>
      <c r="K265" s="65"/>
      <c r="L265" s="65"/>
      <c r="M265" s="62"/>
      <c r="N265" s="67"/>
      <c r="O265" s="68"/>
      <c r="P265" s="68"/>
      <c r="Q265" s="69" t="e">
        <f>INDEX('Keyword &amp; Type ref'!$F:$V,MATCH(J265,'Keyword &amp; Type ref'!$F:$F,0),MATCH(B265,'Keyword &amp; Type ref'!$1:$1,0))</f>
        <v>#N/A</v>
      </c>
      <c r="R265" s="70" t="e">
        <f>VLOOKUP(J265,'Keyword &amp; Type ref'!$F:$L,7,FALSE)</f>
        <v>#N/A</v>
      </c>
      <c r="S265" s="71" t="e">
        <f>CONCATENATE(E265,":",VLOOKUP(J265,'Keyword &amp; Type ref'!F:H, 3,FALSE),":",$X265)</f>
        <v>#N/A</v>
      </c>
      <c r="T265" s="72" t="e">
        <f t="shared" si="8"/>
        <v>#N/A</v>
      </c>
      <c r="U265" s="73"/>
      <c r="V265" s="74" t="e">
        <f t="shared" si="9"/>
        <v>#N/A</v>
      </c>
      <c r="W265" s="75"/>
      <c r="X265" s="68"/>
      <c r="Y265" s="68"/>
      <c r="Z265" s="76"/>
      <c r="AA265" s="77" t="e">
        <f>INDEX('MFR_List ref'!$A:$A,MATCH($AB265,'MFR_List ref'!$B:$B,0))</f>
        <v>#N/A</v>
      </c>
      <c r="AB265" s="62"/>
      <c r="AC265" s="78"/>
      <c r="AD265" s="79"/>
      <c r="AE265" s="80"/>
      <c r="AF265" s="60"/>
      <c r="AG265" s="73"/>
      <c r="AH265" s="73"/>
      <c r="AI265" s="73"/>
      <c r="AJ265" s="60"/>
      <c r="AK265" s="73"/>
      <c r="AL265" s="73"/>
      <c r="AM265" s="81"/>
      <c r="AN265" s="73"/>
      <c r="AO265" s="78"/>
      <c r="AP265" s="78"/>
      <c r="AQ265" s="78"/>
      <c r="AR265" s="78"/>
      <c r="AS265" s="73"/>
      <c r="AT265" s="73"/>
      <c r="AU265" s="73"/>
      <c r="AV265" s="78"/>
      <c r="AW265" s="73"/>
      <c r="AX265" s="73"/>
      <c r="AY265" s="82"/>
      <c r="AZ265" s="82"/>
      <c r="BA265" s="73"/>
      <c r="BB265" s="73"/>
      <c r="BC265" s="82"/>
      <c r="BD265" s="73"/>
      <c r="BE265" s="73"/>
      <c r="BF265" s="73"/>
      <c r="BG265" s="73"/>
      <c r="BH265" s="82"/>
      <c r="BI265" s="82"/>
      <c r="BJ265" s="82"/>
      <c r="BK265" s="82"/>
      <c r="BL265" s="82"/>
      <c r="BM265" s="82"/>
      <c r="BN265" s="82"/>
      <c r="BO265" s="73"/>
      <c r="BP265" s="68"/>
      <c r="BQ265" s="73"/>
      <c r="BR265" s="48"/>
    </row>
    <row r="266" spans="1:70" s="47" customFormat="1" ht="34.799999999999997" customHeight="1" x14ac:dyDescent="0.3">
      <c r="A266" s="60"/>
      <c r="B266" s="61" t="e">
        <f>VLOOKUP(E266,'Active-Bldg List ref'!$A:$E,4,FALSE)</f>
        <v>#N/A</v>
      </c>
      <c r="C266" s="61" t="e">
        <f>VLOOKUP(E266,'Active-Bldg List ref'!$A:$E,5,FALSE)</f>
        <v>#N/A</v>
      </c>
      <c r="D266" s="61" t="e">
        <f>VLOOKUP(E266,'Active-Bldg List ref'!$A:$B,2,FALSE)</f>
        <v>#N/A</v>
      </c>
      <c r="E266" s="61" t="e">
        <f>INDEX('Active-Bldg List ref'!$A:$A,MATCH(F266,'Active-Bldg List ref'!$C:$C,0))</f>
        <v>#N/A</v>
      </c>
      <c r="F266" s="62"/>
      <c r="G266" s="63"/>
      <c r="H266" s="64"/>
      <c r="I266" s="61" t="e">
        <f>INDEX('Keyword &amp; Type ref'!B:B,MATCH(K266,'Keyword &amp; Type ref'!D:D,0))</f>
        <v>#N/A</v>
      </c>
      <c r="J266" s="66" t="e">
        <f>INDEX('Keyword &amp; Type ref'!F:F,MATCH(L266,'Keyword &amp; Type ref'!H:H,0))</f>
        <v>#N/A</v>
      </c>
      <c r="K266" s="65"/>
      <c r="L266" s="65"/>
      <c r="M266" s="62"/>
      <c r="N266" s="67"/>
      <c r="O266" s="68"/>
      <c r="P266" s="68"/>
      <c r="Q266" s="69" t="e">
        <f>INDEX('Keyword &amp; Type ref'!$F:$V,MATCH(J266,'Keyword &amp; Type ref'!$F:$F,0),MATCH(B266,'Keyword &amp; Type ref'!$1:$1,0))</f>
        <v>#N/A</v>
      </c>
      <c r="R266" s="70" t="e">
        <f>VLOOKUP(J266,'Keyword &amp; Type ref'!$F:$L,7,FALSE)</f>
        <v>#N/A</v>
      </c>
      <c r="S266" s="71" t="e">
        <f>CONCATENATE(E266,":",VLOOKUP(J266,'Keyword &amp; Type ref'!F:H, 3,FALSE),":",$X266)</f>
        <v>#N/A</v>
      </c>
      <c r="T266" s="72" t="e">
        <f t="shared" si="8"/>
        <v>#N/A</v>
      </c>
      <c r="U266" s="73"/>
      <c r="V266" s="74" t="e">
        <f t="shared" si="9"/>
        <v>#N/A</v>
      </c>
      <c r="W266" s="75"/>
      <c r="X266" s="68"/>
      <c r="Y266" s="68"/>
      <c r="Z266" s="76"/>
      <c r="AA266" s="77" t="e">
        <f>INDEX('MFR_List ref'!$A:$A,MATCH($AB266,'MFR_List ref'!$B:$B,0))</f>
        <v>#N/A</v>
      </c>
      <c r="AB266" s="62"/>
      <c r="AC266" s="78"/>
      <c r="AD266" s="79"/>
      <c r="AE266" s="80"/>
      <c r="AF266" s="60"/>
      <c r="AG266" s="73"/>
      <c r="AH266" s="73"/>
      <c r="AI266" s="73"/>
      <c r="AJ266" s="60"/>
      <c r="AK266" s="73"/>
      <c r="AL266" s="73"/>
      <c r="AM266" s="81"/>
      <c r="AN266" s="73"/>
      <c r="AO266" s="78"/>
      <c r="AP266" s="78"/>
      <c r="AQ266" s="78"/>
      <c r="AR266" s="78"/>
      <c r="AS266" s="73"/>
      <c r="AT266" s="73"/>
      <c r="AU266" s="73"/>
      <c r="AV266" s="78"/>
      <c r="AW266" s="73"/>
      <c r="AX266" s="73"/>
      <c r="AY266" s="82"/>
      <c r="AZ266" s="82"/>
      <c r="BA266" s="73"/>
      <c r="BB266" s="73"/>
      <c r="BC266" s="82"/>
      <c r="BD266" s="73"/>
      <c r="BE266" s="73"/>
      <c r="BF266" s="73"/>
      <c r="BG266" s="73"/>
      <c r="BH266" s="82"/>
      <c r="BI266" s="82"/>
      <c r="BJ266" s="82"/>
      <c r="BK266" s="82"/>
      <c r="BL266" s="82"/>
      <c r="BM266" s="82"/>
      <c r="BN266" s="82"/>
      <c r="BO266" s="73"/>
      <c r="BP266" s="68"/>
      <c r="BQ266" s="73"/>
      <c r="BR266" s="48"/>
    </row>
    <row r="267" spans="1:70" s="47" customFormat="1" ht="34.799999999999997" customHeight="1" x14ac:dyDescent="0.3">
      <c r="A267" s="60"/>
      <c r="B267" s="61" t="e">
        <f>VLOOKUP(E267,'Active-Bldg List ref'!$A:$E,4,FALSE)</f>
        <v>#N/A</v>
      </c>
      <c r="C267" s="61" t="e">
        <f>VLOOKUP(E267,'Active-Bldg List ref'!$A:$E,5,FALSE)</f>
        <v>#N/A</v>
      </c>
      <c r="D267" s="61" t="e">
        <f>VLOOKUP(E267,'Active-Bldg List ref'!$A:$B,2,FALSE)</f>
        <v>#N/A</v>
      </c>
      <c r="E267" s="61" t="e">
        <f>INDEX('Active-Bldg List ref'!$A:$A,MATCH(F267,'Active-Bldg List ref'!$C:$C,0))</f>
        <v>#N/A</v>
      </c>
      <c r="F267" s="62"/>
      <c r="G267" s="63"/>
      <c r="H267" s="64"/>
      <c r="I267" s="61" t="e">
        <f>INDEX('Keyword &amp; Type ref'!B:B,MATCH(K267,'Keyword &amp; Type ref'!D:D,0))</f>
        <v>#N/A</v>
      </c>
      <c r="J267" s="66" t="e">
        <f>INDEX('Keyword &amp; Type ref'!F:F,MATCH(L267,'Keyword &amp; Type ref'!H:H,0))</f>
        <v>#N/A</v>
      </c>
      <c r="K267" s="65"/>
      <c r="L267" s="65"/>
      <c r="M267" s="62"/>
      <c r="N267" s="67"/>
      <c r="O267" s="68"/>
      <c r="P267" s="68"/>
      <c r="Q267" s="69" t="e">
        <f>INDEX('Keyword &amp; Type ref'!$F:$V,MATCH(J267,'Keyword &amp; Type ref'!$F:$F,0),MATCH(B267,'Keyword &amp; Type ref'!$1:$1,0))</f>
        <v>#N/A</v>
      </c>
      <c r="R267" s="70" t="e">
        <f>VLOOKUP(J267,'Keyword &amp; Type ref'!$F:$L,7,FALSE)</f>
        <v>#N/A</v>
      </c>
      <c r="S267" s="71" t="e">
        <f>CONCATENATE(E267,":",VLOOKUP(J267,'Keyword &amp; Type ref'!F:H, 3,FALSE),":",$X267)</f>
        <v>#N/A</v>
      </c>
      <c r="T267" s="72" t="e">
        <f t="shared" si="8"/>
        <v>#N/A</v>
      </c>
      <c r="U267" s="73"/>
      <c r="V267" s="74" t="e">
        <f t="shared" si="9"/>
        <v>#N/A</v>
      </c>
      <c r="W267" s="75"/>
      <c r="X267" s="68"/>
      <c r="Y267" s="68"/>
      <c r="Z267" s="76"/>
      <c r="AA267" s="77" t="e">
        <f>INDEX('MFR_List ref'!$A:$A,MATCH($AB267,'MFR_List ref'!$B:$B,0))</f>
        <v>#N/A</v>
      </c>
      <c r="AB267" s="62"/>
      <c r="AC267" s="78"/>
      <c r="AD267" s="79"/>
      <c r="AE267" s="80"/>
      <c r="AF267" s="60"/>
      <c r="AG267" s="73"/>
      <c r="AH267" s="73"/>
      <c r="AI267" s="73"/>
      <c r="AJ267" s="60"/>
      <c r="AK267" s="73"/>
      <c r="AL267" s="73"/>
      <c r="AM267" s="81"/>
      <c r="AN267" s="73"/>
      <c r="AO267" s="78"/>
      <c r="AP267" s="78"/>
      <c r="AQ267" s="78"/>
      <c r="AR267" s="78"/>
      <c r="AS267" s="73"/>
      <c r="AT267" s="73"/>
      <c r="AU267" s="73"/>
      <c r="AV267" s="78"/>
      <c r="AW267" s="73"/>
      <c r="AX267" s="73"/>
      <c r="AY267" s="82"/>
      <c r="AZ267" s="82"/>
      <c r="BA267" s="73"/>
      <c r="BB267" s="73"/>
      <c r="BC267" s="82"/>
      <c r="BD267" s="73"/>
      <c r="BE267" s="73"/>
      <c r="BF267" s="73"/>
      <c r="BG267" s="73"/>
      <c r="BH267" s="82"/>
      <c r="BI267" s="82"/>
      <c r="BJ267" s="82"/>
      <c r="BK267" s="82"/>
      <c r="BL267" s="82"/>
      <c r="BM267" s="82"/>
      <c r="BN267" s="82"/>
      <c r="BO267" s="73"/>
      <c r="BP267" s="68"/>
      <c r="BQ267" s="73"/>
      <c r="BR267" s="48"/>
    </row>
    <row r="268" spans="1:70" s="47" customFormat="1" ht="34.799999999999997" customHeight="1" x14ac:dyDescent="0.3">
      <c r="A268" s="60"/>
      <c r="B268" s="61" t="e">
        <f>VLOOKUP(E268,'Active-Bldg List ref'!$A:$E,4,FALSE)</f>
        <v>#N/A</v>
      </c>
      <c r="C268" s="61" t="e">
        <f>VLOOKUP(E268,'Active-Bldg List ref'!$A:$E,5,FALSE)</f>
        <v>#N/A</v>
      </c>
      <c r="D268" s="61" t="e">
        <f>VLOOKUP(E268,'Active-Bldg List ref'!$A:$B,2,FALSE)</f>
        <v>#N/A</v>
      </c>
      <c r="E268" s="61" t="e">
        <f>INDEX('Active-Bldg List ref'!$A:$A,MATCH(F268,'Active-Bldg List ref'!$C:$C,0))</f>
        <v>#N/A</v>
      </c>
      <c r="F268" s="62"/>
      <c r="G268" s="63"/>
      <c r="H268" s="64"/>
      <c r="I268" s="61" t="e">
        <f>INDEX('Keyword &amp; Type ref'!B:B,MATCH(K268,'Keyword &amp; Type ref'!D:D,0))</f>
        <v>#N/A</v>
      </c>
      <c r="J268" s="66" t="e">
        <f>INDEX('Keyword &amp; Type ref'!F:F,MATCH(L268,'Keyword &amp; Type ref'!H:H,0))</f>
        <v>#N/A</v>
      </c>
      <c r="K268" s="65"/>
      <c r="L268" s="65"/>
      <c r="M268" s="62"/>
      <c r="N268" s="67"/>
      <c r="O268" s="68"/>
      <c r="P268" s="68"/>
      <c r="Q268" s="69" t="e">
        <f>INDEX('Keyword &amp; Type ref'!$F:$V,MATCH(J268,'Keyword &amp; Type ref'!$F:$F,0),MATCH(B268,'Keyword &amp; Type ref'!$1:$1,0))</f>
        <v>#N/A</v>
      </c>
      <c r="R268" s="70" t="e">
        <f>VLOOKUP(J268,'Keyword &amp; Type ref'!$F:$L,7,FALSE)</f>
        <v>#N/A</v>
      </c>
      <c r="S268" s="71" t="e">
        <f>CONCATENATE(E268,":",VLOOKUP(J268,'Keyword &amp; Type ref'!F:H, 3,FALSE),":",$X268)</f>
        <v>#N/A</v>
      </c>
      <c r="T268" s="72" t="e">
        <f t="shared" si="8"/>
        <v>#N/A</v>
      </c>
      <c r="U268" s="73"/>
      <c r="V268" s="74" t="e">
        <f t="shared" si="9"/>
        <v>#N/A</v>
      </c>
      <c r="W268" s="75"/>
      <c r="X268" s="68"/>
      <c r="Y268" s="68"/>
      <c r="Z268" s="76"/>
      <c r="AA268" s="77" t="e">
        <f>INDEX('MFR_List ref'!$A:$A,MATCH($AB268,'MFR_List ref'!$B:$B,0))</f>
        <v>#N/A</v>
      </c>
      <c r="AB268" s="62"/>
      <c r="AC268" s="78"/>
      <c r="AD268" s="79"/>
      <c r="AE268" s="80"/>
      <c r="AF268" s="60"/>
      <c r="AG268" s="73"/>
      <c r="AH268" s="73"/>
      <c r="AI268" s="73"/>
      <c r="AJ268" s="60"/>
      <c r="AK268" s="73"/>
      <c r="AL268" s="73"/>
      <c r="AM268" s="81"/>
      <c r="AN268" s="73"/>
      <c r="AO268" s="78"/>
      <c r="AP268" s="78"/>
      <c r="AQ268" s="78"/>
      <c r="AR268" s="78"/>
      <c r="AS268" s="73"/>
      <c r="AT268" s="73"/>
      <c r="AU268" s="73"/>
      <c r="AV268" s="78"/>
      <c r="AW268" s="73"/>
      <c r="AX268" s="73"/>
      <c r="AY268" s="82"/>
      <c r="AZ268" s="82"/>
      <c r="BA268" s="73"/>
      <c r="BB268" s="73"/>
      <c r="BC268" s="82"/>
      <c r="BD268" s="73"/>
      <c r="BE268" s="73"/>
      <c r="BF268" s="73"/>
      <c r="BG268" s="73"/>
      <c r="BH268" s="82"/>
      <c r="BI268" s="82"/>
      <c r="BJ268" s="82"/>
      <c r="BK268" s="82"/>
      <c r="BL268" s="82"/>
      <c r="BM268" s="82"/>
      <c r="BN268" s="82"/>
      <c r="BO268" s="73"/>
      <c r="BP268" s="68"/>
      <c r="BQ268" s="73"/>
      <c r="BR268" s="48"/>
    </row>
    <row r="269" spans="1:70" s="47" customFormat="1" ht="34.799999999999997" customHeight="1" x14ac:dyDescent="0.3">
      <c r="A269" s="60"/>
      <c r="B269" s="61" t="e">
        <f>VLOOKUP(E269,'Active-Bldg List ref'!$A:$E,4,FALSE)</f>
        <v>#N/A</v>
      </c>
      <c r="C269" s="61" t="e">
        <f>VLOOKUP(E269,'Active-Bldg List ref'!$A:$E,5,FALSE)</f>
        <v>#N/A</v>
      </c>
      <c r="D269" s="61" t="e">
        <f>VLOOKUP(E269,'Active-Bldg List ref'!$A:$B,2,FALSE)</f>
        <v>#N/A</v>
      </c>
      <c r="E269" s="61" t="e">
        <f>INDEX('Active-Bldg List ref'!$A:$A,MATCH(F269,'Active-Bldg List ref'!$C:$C,0))</f>
        <v>#N/A</v>
      </c>
      <c r="F269" s="62"/>
      <c r="G269" s="63"/>
      <c r="H269" s="64"/>
      <c r="I269" s="61" t="e">
        <f>INDEX('Keyword &amp; Type ref'!B:B,MATCH(K269,'Keyword &amp; Type ref'!D:D,0))</f>
        <v>#N/A</v>
      </c>
      <c r="J269" s="66" t="e">
        <f>INDEX('Keyword &amp; Type ref'!F:F,MATCH(L269,'Keyword &amp; Type ref'!H:H,0))</f>
        <v>#N/A</v>
      </c>
      <c r="K269" s="65"/>
      <c r="L269" s="65"/>
      <c r="M269" s="62"/>
      <c r="N269" s="67"/>
      <c r="O269" s="68"/>
      <c r="P269" s="68"/>
      <c r="Q269" s="69" t="e">
        <f>INDEX('Keyword &amp; Type ref'!$F:$V,MATCH(J269,'Keyword &amp; Type ref'!$F:$F,0),MATCH(B269,'Keyword &amp; Type ref'!$1:$1,0))</f>
        <v>#N/A</v>
      </c>
      <c r="R269" s="70" t="e">
        <f>VLOOKUP(J269,'Keyword &amp; Type ref'!$F:$L,7,FALSE)</f>
        <v>#N/A</v>
      </c>
      <c r="S269" s="71" t="e">
        <f>CONCATENATE(E269,":",VLOOKUP(J269,'Keyword &amp; Type ref'!F:H, 3,FALSE),":",$X269)</f>
        <v>#N/A</v>
      </c>
      <c r="T269" s="72" t="e">
        <f t="shared" si="8"/>
        <v>#N/A</v>
      </c>
      <c r="U269" s="73"/>
      <c r="V269" s="74" t="e">
        <f t="shared" si="9"/>
        <v>#N/A</v>
      </c>
      <c r="W269" s="75"/>
      <c r="X269" s="68"/>
      <c r="Y269" s="68"/>
      <c r="Z269" s="76"/>
      <c r="AA269" s="77" t="e">
        <f>INDEX('MFR_List ref'!$A:$A,MATCH($AB269,'MFR_List ref'!$B:$B,0))</f>
        <v>#N/A</v>
      </c>
      <c r="AB269" s="62"/>
      <c r="AC269" s="78"/>
      <c r="AD269" s="79"/>
      <c r="AE269" s="80"/>
      <c r="AF269" s="60"/>
      <c r="AG269" s="73"/>
      <c r="AH269" s="73"/>
      <c r="AI269" s="73"/>
      <c r="AJ269" s="60"/>
      <c r="AK269" s="73"/>
      <c r="AL269" s="73"/>
      <c r="AM269" s="81"/>
      <c r="AN269" s="73"/>
      <c r="AO269" s="78"/>
      <c r="AP269" s="78"/>
      <c r="AQ269" s="78"/>
      <c r="AR269" s="78"/>
      <c r="AS269" s="73"/>
      <c r="AT269" s="73"/>
      <c r="AU269" s="73"/>
      <c r="AV269" s="78"/>
      <c r="AW269" s="73"/>
      <c r="AX269" s="73"/>
      <c r="AY269" s="82"/>
      <c r="AZ269" s="82"/>
      <c r="BA269" s="73"/>
      <c r="BB269" s="73"/>
      <c r="BC269" s="82"/>
      <c r="BD269" s="73"/>
      <c r="BE269" s="73"/>
      <c r="BF269" s="73"/>
      <c r="BG269" s="73"/>
      <c r="BH269" s="82"/>
      <c r="BI269" s="82"/>
      <c r="BJ269" s="82"/>
      <c r="BK269" s="82"/>
      <c r="BL269" s="82"/>
      <c r="BM269" s="82"/>
      <c r="BN269" s="82"/>
      <c r="BO269" s="73"/>
      <c r="BP269" s="68"/>
      <c r="BQ269" s="73"/>
      <c r="BR269" s="48"/>
    </row>
    <row r="270" spans="1:70" s="47" customFormat="1" ht="34.799999999999997" customHeight="1" x14ac:dyDescent="0.3">
      <c r="A270" s="60"/>
      <c r="B270" s="61" t="e">
        <f>VLOOKUP(E270,'Active-Bldg List ref'!$A:$E,4,FALSE)</f>
        <v>#N/A</v>
      </c>
      <c r="C270" s="61" t="e">
        <f>VLOOKUP(E270,'Active-Bldg List ref'!$A:$E,5,FALSE)</f>
        <v>#N/A</v>
      </c>
      <c r="D270" s="61" t="e">
        <f>VLOOKUP(E270,'Active-Bldg List ref'!$A:$B,2,FALSE)</f>
        <v>#N/A</v>
      </c>
      <c r="E270" s="61" t="e">
        <f>INDEX('Active-Bldg List ref'!$A:$A,MATCH(F270,'Active-Bldg List ref'!$C:$C,0))</f>
        <v>#N/A</v>
      </c>
      <c r="F270" s="62"/>
      <c r="G270" s="63"/>
      <c r="H270" s="64"/>
      <c r="I270" s="61" t="e">
        <f>INDEX('Keyword &amp; Type ref'!B:B,MATCH(K270,'Keyword &amp; Type ref'!D:D,0))</f>
        <v>#N/A</v>
      </c>
      <c r="J270" s="66" t="e">
        <f>INDEX('Keyword &amp; Type ref'!F:F,MATCH(L270,'Keyword &amp; Type ref'!H:H,0))</f>
        <v>#N/A</v>
      </c>
      <c r="K270" s="65"/>
      <c r="L270" s="65"/>
      <c r="M270" s="62"/>
      <c r="N270" s="67"/>
      <c r="O270" s="68"/>
      <c r="P270" s="68"/>
      <c r="Q270" s="69" t="e">
        <f>INDEX('Keyword &amp; Type ref'!$F:$V,MATCH(J270,'Keyword &amp; Type ref'!$F:$F,0),MATCH(B270,'Keyword &amp; Type ref'!$1:$1,0))</f>
        <v>#N/A</v>
      </c>
      <c r="R270" s="70" t="e">
        <f>VLOOKUP(J270,'Keyword &amp; Type ref'!$F:$L,7,FALSE)</f>
        <v>#N/A</v>
      </c>
      <c r="S270" s="71" t="e">
        <f>CONCATENATE(E270,":",VLOOKUP(J270,'Keyword &amp; Type ref'!F:H, 3,FALSE),":",$X270)</f>
        <v>#N/A</v>
      </c>
      <c r="T270" s="72" t="e">
        <f t="shared" si="8"/>
        <v>#N/A</v>
      </c>
      <c r="U270" s="73"/>
      <c r="V270" s="74" t="e">
        <f t="shared" si="9"/>
        <v>#N/A</v>
      </c>
      <c r="W270" s="75"/>
      <c r="X270" s="68"/>
      <c r="Y270" s="68"/>
      <c r="Z270" s="76"/>
      <c r="AA270" s="77" t="e">
        <f>INDEX('MFR_List ref'!$A:$A,MATCH($AB270,'MFR_List ref'!$B:$B,0))</f>
        <v>#N/A</v>
      </c>
      <c r="AB270" s="62"/>
      <c r="AC270" s="78"/>
      <c r="AD270" s="79"/>
      <c r="AE270" s="80"/>
      <c r="AF270" s="60"/>
      <c r="AG270" s="73"/>
      <c r="AH270" s="73"/>
      <c r="AI270" s="73"/>
      <c r="AJ270" s="60"/>
      <c r="AK270" s="73"/>
      <c r="AL270" s="73"/>
      <c r="AM270" s="81"/>
      <c r="AN270" s="73"/>
      <c r="AO270" s="78"/>
      <c r="AP270" s="78"/>
      <c r="AQ270" s="78"/>
      <c r="AR270" s="78"/>
      <c r="AS270" s="73"/>
      <c r="AT270" s="73"/>
      <c r="AU270" s="73"/>
      <c r="AV270" s="78"/>
      <c r="AW270" s="73"/>
      <c r="AX270" s="73"/>
      <c r="AY270" s="82"/>
      <c r="AZ270" s="82"/>
      <c r="BA270" s="73"/>
      <c r="BB270" s="73"/>
      <c r="BC270" s="82"/>
      <c r="BD270" s="73"/>
      <c r="BE270" s="73"/>
      <c r="BF270" s="73"/>
      <c r="BG270" s="73"/>
      <c r="BH270" s="82"/>
      <c r="BI270" s="82"/>
      <c r="BJ270" s="82"/>
      <c r="BK270" s="82"/>
      <c r="BL270" s="82"/>
      <c r="BM270" s="82"/>
      <c r="BN270" s="82"/>
      <c r="BO270" s="73"/>
      <c r="BP270" s="68"/>
      <c r="BQ270" s="73"/>
      <c r="BR270" s="48"/>
    </row>
    <row r="271" spans="1:70" s="47" customFormat="1" ht="34.799999999999997" customHeight="1" x14ac:dyDescent="0.3">
      <c r="A271" s="60"/>
      <c r="B271" s="61" t="e">
        <f>VLOOKUP(E271,'Active-Bldg List ref'!$A:$E,4,FALSE)</f>
        <v>#N/A</v>
      </c>
      <c r="C271" s="61" t="e">
        <f>VLOOKUP(E271,'Active-Bldg List ref'!$A:$E,5,FALSE)</f>
        <v>#N/A</v>
      </c>
      <c r="D271" s="61" t="e">
        <f>VLOOKUP(E271,'Active-Bldg List ref'!$A:$B,2,FALSE)</f>
        <v>#N/A</v>
      </c>
      <c r="E271" s="61" t="e">
        <f>INDEX('Active-Bldg List ref'!$A:$A,MATCH(F271,'Active-Bldg List ref'!$C:$C,0))</f>
        <v>#N/A</v>
      </c>
      <c r="F271" s="62"/>
      <c r="G271" s="63"/>
      <c r="H271" s="64"/>
      <c r="I271" s="61" t="e">
        <f>INDEX('Keyword &amp; Type ref'!B:B,MATCH(K271,'Keyword &amp; Type ref'!D:D,0))</f>
        <v>#N/A</v>
      </c>
      <c r="J271" s="66" t="e">
        <f>INDEX('Keyword &amp; Type ref'!F:F,MATCH(L271,'Keyword &amp; Type ref'!H:H,0))</f>
        <v>#N/A</v>
      </c>
      <c r="K271" s="65"/>
      <c r="L271" s="65"/>
      <c r="M271" s="62"/>
      <c r="N271" s="67"/>
      <c r="O271" s="68"/>
      <c r="P271" s="68"/>
      <c r="Q271" s="69" t="e">
        <f>INDEX('Keyword &amp; Type ref'!$F:$V,MATCH(J271,'Keyword &amp; Type ref'!$F:$F,0),MATCH(B271,'Keyword &amp; Type ref'!$1:$1,0))</f>
        <v>#N/A</v>
      </c>
      <c r="R271" s="70" t="e">
        <f>VLOOKUP(J271,'Keyword &amp; Type ref'!$F:$L,7,FALSE)</f>
        <v>#N/A</v>
      </c>
      <c r="S271" s="71" t="e">
        <f>CONCATENATE(E271,":",VLOOKUP(J271,'Keyword &amp; Type ref'!F:H, 3,FALSE),":",$X271)</f>
        <v>#N/A</v>
      </c>
      <c r="T271" s="72" t="e">
        <f t="shared" si="8"/>
        <v>#N/A</v>
      </c>
      <c r="U271" s="73"/>
      <c r="V271" s="74" t="e">
        <f t="shared" si="9"/>
        <v>#N/A</v>
      </c>
      <c r="W271" s="75"/>
      <c r="X271" s="68"/>
      <c r="Y271" s="68"/>
      <c r="Z271" s="76"/>
      <c r="AA271" s="77" t="e">
        <f>INDEX('MFR_List ref'!$A:$A,MATCH($AB271,'MFR_List ref'!$B:$B,0))</f>
        <v>#N/A</v>
      </c>
      <c r="AB271" s="62"/>
      <c r="AC271" s="78"/>
      <c r="AD271" s="79"/>
      <c r="AE271" s="80"/>
      <c r="AF271" s="60"/>
      <c r="AG271" s="73"/>
      <c r="AH271" s="73"/>
      <c r="AI271" s="73"/>
      <c r="AJ271" s="60"/>
      <c r="AK271" s="73"/>
      <c r="AL271" s="73"/>
      <c r="AM271" s="81"/>
      <c r="AN271" s="73"/>
      <c r="AO271" s="78"/>
      <c r="AP271" s="78"/>
      <c r="AQ271" s="78"/>
      <c r="AR271" s="78"/>
      <c r="AS271" s="73"/>
      <c r="AT271" s="73"/>
      <c r="AU271" s="73"/>
      <c r="AV271" s="78"/>
      <c r="AW271" s="73"/>
      <c r="AX271" s="73"/>
      <c r="AY271" s="82"/>
      <c r="AZ271" s="82"/>
      <c r="BA271" s="73"/>
      <c r="BB271" s="73"/>
      <c r="BC271" s="82"/>
      <c r="BD271" s="73"/>
      <c r="BE271" s="73"/>
      <c r="BF271" s="73"/>
      <c r="BG271" s="73"/>
      <c r="BH271" s="82"/>
      <c r="BI271" s="82"/>
      <c r="BJ271" s="82"/>
      <c r="BK271" s="82"/>
      <c r="BL271" s="82"/>
      <c r="BM271" s="82"/>
      <c r="BN271" s="82"/>
      <c r="BO271" s="73"/>
      <c r="BP271" s="68"/>
      <c r="BQ271" s="73"/>
      <c r="BR271" s="48"/>
    </row>
    <row r="272" spans="1:70" s="47" customFormat="1" ht="34.799999999999997" customHeight="1" x14ac:dyDescent="0.3">
      <c r="A272" s="60"/>
      <c r="B272" s="61" t="e">
        <f>VLOOKUP(E272,'Active-Bldg List ref'!$A:$E,4,FALSE)</f>
        <v>#N/A</v>
      </c>
      <c r="C272" s="61" t="e">
        <f>VLOOKUP(E272,'Active-Bldg List ref'!$A:$E,5,FALSE)</f>
        <v>#N/A</v>
      </c>
      <c r="D272" s="61" t="e">
        <f>VLOOKUP(E272,'Active-Bldg List ref'!$A:$B,2,FALSE)</f>
        <v>#N/A</v>
      </c>
      <c r="E272" s="61" t="e">
        <f>INDEX('Active-Bldg List ref'!$A:$A,MATCH(F272,'Active-Bldg List ref'!$C:$C,0))</f>
        <v>#N/A</v>
      </c>
      <c r="F272" s="62"/>
      <c r="G272" s="63"/>
      <c r="H272" s="64"/>
      <c r="I272" s="61" t="e">
        <f>INDEX('Keyword &amp; Type ref'!B:B,MATCH(K272,'Keyword &amp; Type ref'!D:D,0))</f>
        <v>#N/A</v>
      </c>
      <c r="J272" s="66" t="e">
        <f>INDEX('Keyword &amp; Type ref'!F:F,MATCH(L272,'Keyword &amp; Type ref'!H:H,0))</f>
        <v>#N/A</v>
      </c>
      <c r="K272" s="65"/>
      <c r="L272" s="65"/>
      <c r="M272" s="62"/>
      <c r="N272" s="67"/>
      <c r="O272" s="68"/>
      <c r="P272" s="68"/>
      <c r="Q272" s="69" t="e">
        <f>INDEX('Keyword &amp; Type ref'!$F:$V,MATCH(J272,'Keyword &amp; Type ref'!$F:$F,0),MATCH(B272,'Keyword &amp; Type ref'!$1:$1,0))</f>
        <v>#N/A</v>
      </c>
      <c r="R272" s="70" t="e">
        <f>VLOOKUP(J272,'Keyword &amp; Type ref'!$F:$L,7,FALSE)</f>
        <v>#N/A</v>
      </c>
      <c r="S272" s="71" t="e">
        <f>CONCATENATE(E272,":",VLOOKUP(J272,'Keyword &amp; Type ref'!F:H, 3,FALSE),":",$X272)</f>
        <v>#N/A</v>
      </c>
      <c r="T272" s="72" t="e">
        <f t="shared" si="8"/>
        <v>#N/A</v>
      </c>
      <c r="U272" s="73"/>
      <c r="V272" s="74" t="e">
        <f t="shared" si="9"/>
        <v>#N/A</v>
      </c>
      <c r="W272" s="75"/>
      <c r="X272" s="68"/>
      <c r="Y272" s="68"/>
      <c r="Z272" s="76"/>
      <c r="AA272" s="77" t="e">
        <f>INDEX('MFR_List ref'!$A:$A,MATCH($AB272,'MFR_List ref'!$B:$B,0))</f>
        <v>#N/A</v>
      </c>
      <c r="AB272" s="62"/>
      <c r="AC272" s="78"/>
      <c r="AD272" s="79"/>
      <c r="AE272" s="80"/>
      <c r="AF272" s="60"/>
      <c r="AG272" s="73"/>
      <c r="AH272" s="73"/>
      <c r="AI272" s="73"/>
      <c r="AJ272" s="60"/>
      <c r="AK272" s="73"/>
      <c r="AL272" s="73"/>
      <c r="AM272" s="81"/>
      <c r="AN272" s="73"/>
      <c r="AO272" s="78"/>
      <c r="AP272" s="78"/>
      <c r="AQ272" s="78"/>
      <c r="AR272" s="78"/>
      <c r="AS272" s="73"/>
      <c r="AT272" s="73"/>
      <c r="AU272" s="73"/>
      <c r="AV272" s="78"/>
      <c r="AW272" s="73"/>
      <c r="AX272" s="73"/>
      <c r="AY272" s="82"/>
      <c r="AZ272" s="82"/>
      <c r="BA272" s="73"/>
      <c r="BB272" s="73"/>
      <c r="BC272" s="82"/>
      <c r="BD272" s="73"/>
      <c r="BE272" s="73"/>
      <c r="BF272" s="73"/>
      <c r="BG272" s="73"/>
      <c r="BH272" s="82"/>
      <c r="BI272" s="82"/>
      <c r="BJ272" s="82"/>
      <c r="BK272" s="82"/>
      <c r="BL272" s="82"/>
      <c r="BM272" s="82"/>
      <c r="BN272" s="82"/>
      <c r="BO272" s="73"/>
      <c r="BP272" s="68"/>
      <c r="BQ272" s="73"/>
      <c r="BR272" s="48"/>
    </row>
    <row r="273" spans="1:70" s="47" customFormat="1" ht="34.799999999999997" customHeight="1" x14ac:dyDescent="0.3">
      <c r="A273" s="60"/>
      <c r="B273" s="61" t="e">
        <f>VLOOKUP(E273,'Active-Bldg List ref'!$A:$E,4,FALSE)</f>
        <v>#N/A</v>
      </c>
      <c r="C273" s="61" t="e">
        <f>VLOOKUP(E273,'Active-Bldg List ref'!$A:$E,5,FALSE)</f>
        <v>#N/A</v>
      </c>
      <c r="D273" s="61" t="e">
        <f>VLOOKUP(E273,'Active-Bldg List ref'!$A:$B,2,FALSE)</f>
        <v>#N/A</v>
      </c>
      <c r="E273" s="61" t="e">
        <f>INDEX('Active-Bldg List ref'!$A:$A,MATCH(F273,'Active-Bldg List ref'!$C:$C,0))</f>
        <v>#N/A</v>
      </c>
      <c r="F273" s="62"/>
      <c r="G273" s="63"/>
      <c r="H273" s="64"/>
      <c r="I273" s="61" t="e">
        <f>INDEX('Keyword &amp; Type ref'!B:B,MATCH(K273,'Keyword &amp; Type ref'!D:D,0))</f>
        <v>#N/A</v>
      </c>
      <c r="J273" s="66" t="e">
        <f>INDEX('Keyword &amp; Type ref'!F:F,MATCH(L273,'Keyword &amp; Type ref'!H:H,0))</f>
        <v>#N/A</v>
      </c>
      <c r="K273" s="65"/>
      <c r="L273" s="65"/>
      <c r="M273" s="62"/>
      <c r="N273" s="67"/>
      <c r="O273" s="68"/>
      <c r="P273" s="68"/>
      <c r="Q273" s="69" t="e">
        <f>INDEX('Keyword &amp; Type ref'!$F:$V,MATCH(J273,'Keyword &amp; Type ref'!$F:$F,0),MATCH(B273,'Keyword &amp; Type ref'!$1:$1,0))</f>
        <v>#N/A</v>
      </c>
      <c r="R273" s="70" t="e">
        <f>VLOOKUP(J273,'Keyword &amp; Type ref'!$F:$L,7,FALSE)</f>
        <v>#N/A</v>
      </c>
      <c r="S273" s="71" t="e">
        <f>CONCATENATE(E273,":",VLOOKUP(J273,'Keyword &amp; Type ref'!F:H, 3,FALSE),":",$X273)</f>
        <v>#N/A</v>
      </c>
      <c r="T273" s="72" t="e">
        <f t="shared" si="8"/>
        <v>#N/A</v>
      </c>
      <c r="U273" s="73"/>
      <c r="V273" s="74" t="e">
        <f t="shared" si="9"/>
        <v>#N/A</v>
      </c>
      <c r="W273" s="75"/>
      <c r="X273" s="68"/>
      <c r="Y273" s="68"/>
      <c r="Z273" s="76"/>
      <c r="AA273" s="77" t="e">
        <f>INDEX('MFR_List ref'!$A:$A,MATCH($AB273,'MFR_List ref'!$B:$B,0))</f>
        <v>#N/A</v>
      </c>
      <c r="AB273" s="62"/>
      <c r="AC273" s="78"/>
      <c r="AD273" s="79"/>
      <c r="AE273" s="80"/>
      <c r="AF273" s="60"/>
      <c r="AG273" s="73"/>
      <c r="AH273" s="73"/>
      <c r="AI273" s="73"/>
      <c r="AJ273" s="60"/>
      <c r="AK273" s="73"/>
      <c r="AL273" s="73"/>
      <c r="AM273" s="81"/>
      <c r="AN273" s="73"/>
      <c r="AO273" s="78"/>
      <c r="AP273" s="78"/>
      <c r="AQ273" s="78"/>
      <c r="AR273" s="78"/>
      <c r="AS273" s="73"/>
      <c r="AT273" s="73"/>
      <c r="AU273" s="73"/>
      <c r="AV273" s="78"/>
      <c r="AW273" s="73"/>
      <c r="AX273" s="73"/>
      <c r="AY273" s="82"/>
      <c r="AZ273" s="82"/>
      <c r="BA273" s="73"/>
      <c r="BB273" s="73"/>
      <c r="BC273" s="82"/>
      <c r="BD273" s="73"/>
      <c r="BE273" s="73"/>
      <c r="BF273" s="73"/>
      <c r="BG273" s="73"/>
      <c r="BH273" s="82"/>
      <c r="BI273" s="82"/>
      <c r="BJ273" s="82"/>
      <c r="BK273" s="82"/>
      <c r="BL273" s="82"/>
      <c r="BM273" s="82"/>
      <c r="BN273" s="82"/>
      <c r="BO273" s="73"/>
      <c r="BP273" s="68"/>
      <c r="BQ273" s="73"/>
      <c r="BR273" s="48"/>
    </row>
    <row r="274" spans="1:70" s="47" customFormat="1" ht="34.799999999999997" customHeight="1" x14ac:dyDescent="0.3">
      <c r="A274" s="60"/>
      <c r="B274" s="61" t="e">
        <f>VLOOKUP(E274,'Active-Bldg List ref'!$A:$E,4,FALSE)</f>
        <v>#N/A</v>
      </c>
      <c r="C274" s="61" t="e">
        <f>VLOOKUP(E274,'Active-Bldg List ref'!$A:$E,5,FALSE)</f>
        <v>#N/A</v>
      </c>
      <c r="D274" s="61" t="e">
        <f>VLOOKUP(E274,'Active-Bldg List ref'!$A:$B,2,FALSE)</f>
        <v>#N/A</v>
      </c>
      <c r="E274" s="61" t="e">
        <f>INDEX('Active-Bldg List ref'!$A:$A,MATCH(F274,'Active-Bldg List ref'!$C:$C,0))</f>
        <v>#N/A</v>
      </c>
      <c r="F274" s="62"/>
      <c r="G274" s="63"/>
      <c r="H274" s="64"/>
      <c r="I274" s="61" t="e">
        <f>INDEX('Keyword &amp; Type ref'!B:B,MATCH(K274,'Keyword &amp; Type ref'!D:D,0))</f>
        <v>#N/A</v>
      </c>
      <c r="J274" s="66" t="e">
        <f>INDEX('Keyword &amp; Type ref'!F:F,MATCH(L274,'Keyword &amp; Type ref'!H:H,0))</f>
        <v>#N/A</v>
      </c>
      <c r="K274" s="65"/>
      <c r="L274" s="65"/>
      <c r="M274" s="62"/>
      <c r="N274" s="67"/>
      <c r="O274" s="68"/>
      <c r="P274" s="68"/>
      <c r="Q274" s="69" t="e">
        <f>INDEX('Keyword &amp; Type ref'!$F:$V,MATCH(J274,'Keyword &amp; Type ref'!$F:$F,0),MATCH(B274,'Keyword &amp; Type ref'!$1:$1,0))</f>
        <v>#N/A</v>
      </c>
      <c r="R274" s="70" t="e">
        <f>VLOOKUP(J274,'Keyword &amp; Type ref'!$F:$L,7,FALSE)</f>
        <v>#N/A</v>
      </c>
      <c r="S274" s="71" t="e">
        <f>CONCATENATE(E274,":",VLOOKUP(J274,'Keyword &amp; Type ref'!F:H, 3,FALSE),":",$X274)</f>
        <v>#N/A</v>
      </c>
      <c r="T274" s="72" t="e">
        <f t="shared" si="8"/>
        <v>#N/A</v>
      </c>
      <c r="U274" s="73"/>
      <c r="V274" s="74" t="e">
        <f t="shared" si="9"/>
        <v>#N/A</v>
      </c>
      <c r="W274" s="75"/>
      <c r="X274" s="68"/>
      <c r="Y274" s="68"/>
      <c r="Z274" s="76"/>
      <c r="AA274" s="77" t="e">
        <f>INDEX('MFR_List ref'!$A:$A,MATCH($AB274,'MFR_List ref'!$B:$B,0))</f>
        <v>#N/A</v>
      </c>
      <c r="AB274" s="62"/>
      <c r="AC274" s="78"/>
      <c r="AD274" s="79"/>
      <c r="AE274" s="80"/>
      <c r="AF274" s="60"/>
      <c r="AG274" s="73"/>
      <c r="AH274" s="73"/>
      <c r="AI274" s="73"/>
      <c r="AJ274" s="60"/>
      <c r="AK274" s="73"/>
      <c r="AL274" s="73"/>
      <c r="AM274" s="81"/>
      <c r="AN274" s="73"/>
      <c r="AO274" s="78"/>
      <c r="AP274" s="78"/>
      <c r="AQ274" s="78"/>
      <c r="AR274" s="78"/>
      <c r="AS274" s="73"/>
      <c r="AT274" s="73"/>
      <c r="AU274" s="73"/>
      <c r="AV274" s="78"/>
      <c r="AW274" s="73"/>
      <c r="AX274" s="73"/>
      <c r="AY274" s="82"/>
      <c r="AZ274" s="82"/>
      <c r="BA274" s="73"/>
      <c r="BB274" s="73"/>
      <c r="BC274" s="82"/>
      <c r="BD274" s="73"/>
      <c r="BE274" s="73"/>
      <c r="BF274" s="73"/>
      <c r="BG274" s="73"/>
      <c r="BH274" s="82"/>
      <c r="BI274" s="82"/>
      <c r="BJ274" s="82"/>
      <c r="BK274" s="82"/>
      <c r="BL274" s="82"/>
      <c r="BM274" s="82"/>
      <c r="BN274" s="82"/>
      <c r="BO274" s="73"/>
      <c r="BP274" s="68"/>
      <c r="BQ274" s="73"/>
      <c r="BR274" s="48"/>
    </row>
    <row r="275" spans="1:70" s="47" customFormat="1" ht="34.799999999999997" customHeight="1" x14ac:dyDescent="0.3">
      <c r="A275" s="60"/>
      <c r="B275" s="61" t="e">
        <f>VLOOKUP(E275,'Active-Bldg List ref'!$A:$E,4,FALSE)</f>
        <v>#N/A</v>
      </c>
      <c r="C275" s="61" t="e">
        <f>VLOOKUP(E275,'Active-Bldg List ref'!$A:$E,5,FALSE)</f>
        <v>#N/A</v>
      </c>
      <c r="D275" s="61" t="e">
        <f>VLOOKUP(E275,'Active-Bldg List ref'!$A:$B,2,FALSE)</f>
        <v>#N/A</v>
      </c>
      <c r="E275" s="61" t="e">
        <f>INDEX('Active-Bldg List ref'!$A:$A,MATCH(F275,'Active-Bldg List ref'!$C:$C,0))</f>
        <v>#N/A</v>
      </c>
      <c r="F275" s="62"/>
      <c r="G275" s="63"/>
      <c r="H275" s="64"/>
      <c r="I275" s="61" t="e">
        <f>INDEX('Keyword &amp; Type ref'!B:B,MATCH(K275,'Keyword &amp; Type ref'!D:D,0))</f>
        <v>#N/A</v>
      </c>
      <c r="J275" s="66" t="e">
        <f>INDEX('Keyword &amp; Type ref'!F:F,MATCH(L275,'Keyword &amp; Type ref'!H:H,0))</f>
        <v>#N/A</v>
      </c>
      <c r="K275" s="65"/>
      <c r="L275" s="65"/>
      <c r="M275" s="62"/>
      <c r="N275" s="67"/>
      <c r="O275" s="68"/>
      <c r="P275" s="68"/>
      <c r="Q275" s="69" t="e">
        <f>INDEX('Keyword &amp; Type ref'!$F:$V,MATCH(J275,'Keyword &amp; Type ref'!$F:$F,0),MATCH(B275,'Keyword &amp; Type ref'!$1:$1,0))</f>
        <v>#N/A</v>
      </c>
      <c r="R275" s="70" t="e">
        <f>VLOOKUP(J275,'Keyword &amp; Type ref'!$F:$L,7,FALSE)</f>
        <v>#N/A</v>
      </c>
      <c r="S275" s="71" t="e">
        <f>CONCATENATE(E275,":",VLOOKUP(J275,'Keyword &amp; Type ref'!F:H, 3,FALSE),":",$X275)</f>
        <v>#N/A</v>
      </c>
      <c r="T275" s="72" t="e">
        <f t="shared" si="8"/>
        <v>#N/A</v>
      </c>
      <c r="U275" s="73"/>
      <c r="V275" s="74" t="e">
        <f t="shared" si="9"/>
        <v>#N/A</v>
      </c>
      <c r="W275" s="75"/>
      <c r="X275" s="68"/>
      <c r="Y275" s="68"/>
      <c r="Z275" s="76"/>
      <c r="AA275" s="77" t="e">
        <f>INDEX('MFR_List ref'!$A:$A,MATCH($AB275,'MFR_List ref'!$B:$B,0))</f>
        <v>#N/A</v>
      </c>
      <c r="AB275" s="62"/>
      <c r="AC275" s="78"/>
      <c r="AD275" s="79"/>
      <c r="AE275" s="80"/>
      <c r="AF275" s="60"/>
      <c r="AG275" s="73"/>
      <c r="AH275" s="73"/>
      <c r="AI275" s="73"/>
      <c r="AJ275" s="60"/>
      <c r="AK275" s="73"/>
      <c r="AL275" s="73"/>
      <c r="AM275" s="81"/>
      <c r="AN275" s="73"/>
      <c r="AO275" s="78"/>
      <c r="AP275" s="78"/>
      <c r="AQ275" s="78"/>
      <c r="AR275" s="78"/>
      <c r="AS275" s="73"/>
      <c r="AT275" s="73"/>
      <c r="AU275" s="73"/>
      <c r="AV275" s="78"/>
      <c r="AW275" s="73"/>
      <c r="AX275" s="73"/>
      <c r="AY275" s="82"/>
      <c r="AZ275" s="82"/>
      <c r="BA275" s="73"/>
      <c r="BB275" s="73"/>
      <c r="BC275" s="82"/>
      <c r="BD275" s="73"/>
      <c r="BE275" s="73"/>
      <c r="BF275" s="73"/>
      <c r="BG275" s="73"/>
      <c r="BH275" s="82"/>
      <c r="BI275" s="82"/>
      <c r="BJ275" s="82"/>
      <c r="BK275" s="82"/>
      <c r="BL275" s="82"/>
      <c r="BM275" s="82"/>
      <c r="BN275" s="82"/>
      <c r="BO275" s="73"/>
      <c r="BP275" s="68"/>
      <c r="BQ275" s="73"/>
      <c r="BR275" s="48"/>
    </row>
    <row r="276" spans="1:70" s="47" customFormat="1" ht="34.799999999999997" customHeight="1" x14ac:dyDescent="0.3">
      <c r="A276" s="60"/>
      <c r="B276" s="61" t="e">
        <f>VLOOKUP(E276,'Active-Bldg List ref'!$A:$E,4,FALSE)</f>
        <v>#N/A</v>
      </c>
      <c r="C276" s="61" t="e">
        <f>VLOOKUP(E276,'Active-Bldg List ref'!$A:$E,5,FALSE)</f>
        <v>#N/A</v>
      </c>
      <c r="D276" s="61" t="e">
        <f>VLOOKUP(E276,'Active-Bldg List ref'!$A:$B,2,FALSE)</f>
        <v>#N/A</v>
      </c>
      <c r="E276" s="61" t="e">
        <f>INDEX('Active-Bldg List ref'!$A:$A,MATCH(F276,'Active-Bldg List ref'!$C:$C,0))</f>
        <v>#N/A</v>
      </c>
      <c r="F276" s="62"/>
      <c r="G276" s="63"/>
      <c r="H276" s="64"/>
      <c r="I276" s="61" t="e">
        <f>INDEX('Keyword &amp; Type ref'!B:B,MATCH(K276,'Keyword &amp; Type ref'!D:D,0))</f>
        <v>#N/A</v>
      </c>
      <c r="J276" s="66" t="e">
        <f>INDEX('Keyword &amp; Type ref'!F:F,MATCH(L276,'Keyword &amp; Type ref'!H:H,0))</f>
        <v>#N/A</v>
      </c>
      <c r="K276" s="65"/>
      <c r="L276" s="65"/>
      <c r="M276" s="62"/>
      <c r="N276" s="67"/>
      <c r="O276" s="68"/>
      <c r="P276" s="68"/>
      <c r="Q276" s="69" t="e">
        <f>INDEX('Keyword &amp; Type ref'!$F:$V,MATCH(J276,'Keyword &amp; Type ref'!$F:$F,0),MATCH(B276,'Keyword &amp; Type ref'!$1:$1,0))</f>
        <v>#N/A</v>
      </c>
      <c r="R276" s="70" t="e">
        <f>VLOOKUP(J276,'Keyword &amp; Type ref'!$F:$L,7,FALSE)</f>
        <v>#N/A</v>
      </c>
      <c r="S276" s="71" t="e">
        <f>CONCATENATE(E276,":",VLOOKUP(J276,'Keyword &amp; Type ref'!F:H, 3,FALSE),":",$X276)</f>
        <v>#N/A</v>
      </c>
      <c r="T276" s="72" t="e">
        <f t="shared" si="8"/>
        <v>#N/A</v>
      </c>
      <c r="U276" s="73"/>
      <c r="V276" s="74" t="e">
        <f t="shared" si="9"/>
        <v>#N/A</v>
      </c>
      <c r="W276" s="75"/>
      <c r="X276" s="68"/>
      <c r="Y276" s="68"/>
      <c r="Z276" s="76"/>
      <c r="AA276" s="77" t="e">
        <f>INDEX('MFR_List ref'!$A:$A,MATCH($AB276,'MFR_List ref'!$B:$B,0))</f>
        <v>#N/A</v>
      </c>
      <c r="AB276" s="62"/>
      <c r="AC276" s="78"/>
      <c r="AD276" s="79"/>
      <c r="AE276" s="80"/>
      <c r="AF276" s="60"/>
      <c r="AG276" s="73"/>
      <c r="AH276" s="73"/>
      <c r="AI276" s="73"/>
      <c r="AJ276" s="60"/>
      <c r="AK276" s="73"/>
      <c r="AL276" s="73"/>
      <c r="AM276" s="81"/>
      <c r="AN276" s="73"/>
      <c r="AO276" s="78"/>
      <c r="AP276" s="78"/>
      <c r="AQ276" s="78"/>
      <c r="AR276" s="78"/>
      <c r="AS276" s="73"/>
      <c r="AT276" s="73"/>
      <c r="AU276" s="73"/>
      <c r="AV276" s="78"/>
      <c r="AW276" s="73"/>
      <c r="AX276" s="73"/>
      <c r="AY276" s="82"/>
      <c r="AZ276" s="82"/>
      <c r="BA276" s="73"/>
      <c r="BB276" s="73"/>
      <c r="BC276" s="82"/>
      <c r="BD276" s="73"/>
      <c r="BE276" s="73"/>
      <c r="BF276" s="73"/>
      <c r="BG276" s="73"/>
      <c r="BH276" s="82"/>
      <c r="BI276" s="82"/>
      <c r="BJ276" s="82"/>
      <c r="BK276" s="82"/>
      <c r="BL276" s="82"/>
      <c r="BM276" s="82"/>
      <c r="BN276" s="82"/>
      <c r="BO276" s="73"/>
      <c r="BP276" s="68"/>
      <c r="BQ276" s="73"/>
      <c r="BR276" s="48"/>
    </row>
    <row r="277" spans="1:70" s="47" customFormat="1" ht="34.799999999999997" customHeight="1" x14ac:dyDescent="0.3">
      <c r="A277" s="60"/>
      <c r="B277" s="61" t="e">
        <f>VLOOKUP(E277,'Active-Bldg List ref'!$A:$E,4,FALSE)</f>
        <v>#N/A</v>
      </c>
      <c r="C277" s="61" t="e">
        <f>VLOOKUP(E277,'Active-Bldg List ref'!$A:$E,5,FALSE)</f>
        <v>#N/A</v>
      </c>
      <c r="D277" s="61" t="e">
        <f>VLOOKUP(E277,'Active-Bldg List ref'!$A:$B,2,FALSE)</f>
        <v>#N/A</v>
      </c>
      <c r="E277" s="61" t="e">
        <f>INDEX('Active-Bldg List ref'!$A:$A,MATCH(F277,'Active-Bldg List ref'!$C:$C,0))</f>
        <v>#N/A</v>
      </c>
      <c r="F277" s="62"/>
      <c r="G277" s="63"/>
      <c r="H277" s="64"/>
      <c r="I277" s="61" t="e">
        <f>INDEX('Keyword &amp; Type ref'!B:B,MATCH(K277,'Keyword &amp; Type ref'!D:D,0))</f>
        <v>#N/A</v>
      </c>
      <c r="J277" s="66" t="e">
        <f>INDEX('Keyword &amp; Type ref'!F:F,MATCH(L277,'Keyword &amp; Type ref'!H:H,0))</f>
        <v>#N/A</v>
      </c>
      <c r="K277" s="65"/>
      <c r="L277" s="65"/>
      <c r="M277" s="62"/>
      <c r="N277" s="67"/>
      <c r="O277" s="68"/>
      <c r="P277" s="68"/>
      <c r="Q277" s="69" t="e">
        <f>INDEX('Keyword &amp; Type ref'!$F:$V,MATCH(J277,'Keyword &amp; Type ref'!$F:$F,0),MATCH(B277,'Keyword &amp; Type ref'!$1:$1,0))</f>
        <v>#N/A</v>
      </c>
      <c r="R277" s="70" t="e">
        <f>VLOOKUP(J277,'Keyword &amp; Type ref'!$F:$L,7,FALSE)</f>
        <v>#N/A</v>
      </c>
      <c r="S277" s="71" t="e">
        <f>CONCATENATE(E277,":",VLOOKUP(J277,'Keyword &amp; Type ref'!F:H, 3,FALSE),":",$X277)</f>
        <v>#N/A</v>
      </c>
      <c r="T277" s="72" t="e">
        <f t="shared" si="8"/>
        <v>#N/A</v>
      </c>
      <c r="U277" s="73"/>
      <c r="V277" s="74" t="e">
        <f t="shared" si="9"/>
        <v>#N/A</v>
      </c>
      <c r="W277" s="75"/>
      <c r="X277" s="68"/>
      <c r="Y277" s="68"/>
      <c r="Z277" s="76"/>
      <c r="AA277" s="77" t="e">
        <f>INDEX('MFR_List ref'!$A:$A,MATCH($AB277,'MFR_List ref'!$B:$B,0))</f>
        <v>#N/A</v>
      </c>
      <c r="AB277" s="62"/>
      <c r="AC277" s="78"/>
      <c r="AD277" s="79"/>
      <c r="AE277" s="80"/>
      <c r="AF277" s="60"/>
      <c r="AG277" s="73"/>
      <c r="AH277" s="73"/>
      <c r="AI277" s="73"/>
      <c r="AJ277" s="60"/>
      <c r="AK277" s="73"/>
      <c r="AL277" s="73"/>
      <c r="AM277" s="81"/>
      <c r="AN277" s="73"/>
      <c r="AO277" s="78"/>
      <c r="AP277" s="78"/>
      <c r="AQ277" s="78"/>
      <c r="AR277" s="78"/>
      <c r="AS277" s="73"/>
      <c r="AT277" s="73"/>
      <c r="AU277" s="73"/>
      <c r="AV277" s="78"/>
      <c r="AW277" s="73"/>
      <c r="AX277" s="73"/>
      <c r="AY277" s="82"/>
      <c r="AZ277" s="82"/>
      <c r="BA277" s="73"/>
      <c r="BB277" s="73"/>
      <c r="BC277" s="82"/>
      <c r="BD277" s="73"/>
      <c r="BE277" s="73"/>
      <c r="BF277" s="73"/>
      <c r="BG277" s="73"/>
      <c r="BH277" s="82"/>
      <c r="BI277" s="82"/>
      <c r="BJ277" s="82"/>
      <c r="BK277" s="82"/>
      <c r="BL277" s="82"/>
      <c r="BM277" s="82"/>
      <c r="BN277" s="82"/>
      <c r="BO277" s="73"/>
      <c r="BP277" s="68"/>
      <c r="BQ277" s="73"/>
      <c r="BR277" s="48"/>
    </row>
    <row r="278" spans="1:70" s="47" customFormat="1" ht="34.799999999999997" customHeight="1" x14ac:dyDescent="0.3">
      <c r="A278" s="60"/>
      <c r="B278" s="61" t="e">
        <f>VLOOKUP(E278,'Active-Bldg List ref'!$A:$E,4,FALSE)</f>
        <v>#N/A</v>
      </c>
      <c r="C278" s="61" t="e">
        <f>VLOOKUP(E278,'Active-Bldg List ref'!$A:$E,5,FALSE)</f>
        <v>#N/A</v>
      </c>
      <c r="D278" s="61" t="e">
        <f>VLOOKUP(E278,'Active-Bldg List ref'!$A:$B,2,FALSE)</f>
        <v>#N/A</v>
      </c>
      <c r="E278" s="61" t="e">
        <f>INDEX('Active-Bldg List ref'!$A:$A,MATCH(F278,'Active-Bldg List ref'!$C:$C,0))</f>
        <v>#N/A</v>
      </c>
      <c r="F278" s="62"/>
      <c r="G278" s="63"/>
      <c r="H278" s="64"/>
      <c r="I278" s="61" t="e">
        <f>INDEX('Keyword &amp; Type ref'!B:B,MATCH(K278,'Keyword &amp; Type ref'!D:D,0))</f>
        <v>#N/A</v>
      </c>
      <c r="J278" s="66" t="e">
        <f>INDEX('Keyword &amp; Type ref'!F:F,MATCH(L278,'Keyword &amp; Type ref'!H:H,0))</f>
        <v>#N/A</v>
      </c>
      <c r="K278" s="65"/>
      <c r="L278" s="65"/>
      <c r="M278" s="62"/>
      <c r="N278" s="67"/>
      <c r="O278" s="68"/>
      <c r="P278" s="68"/>
      <c r="Q278" s="69" t="e">
        <f>INDEX('Keyword &amp; Type ref'!$F:$V,MATCH(J278,'Keyword &amp; Type ref'!$F:$F,0),MATCH(B278,'Keyword &amp; Type ref'!$1:$1,0))</f>
        <v>#N/A</v>
      </c>
      <c r="R278" s="70" t="e">
        <f>VLOOKUP(J278,'Keyword &amp; Type ref'!$F:$L,7,FALSE)</f>
        <v>#N/A</v>
      </c>
      <c r="S278" s="71" t="e">
        <f>CONCATENATE(E278,":",VLOOKUP(J278,'Keyword &amp; Type ref'!F:H, 3,FALSE),":",$X278)</f>
        <v>#N/A</v>
      </c>
      <c r="T278" s="72" t="e">
        <f t="shared" si="8"/>
        <v>#N/A</v>
      </c>
      <c r="U278" s="73"/>
      <c r="V278" s="74" t="e">
        <f t="shared" si="9"/>
        <v>#N/A</v>
      </c>
      <c r="W278" s="75"/>
      <c r="X278" s="68"/>
      <c r="Y278" s="68"/>
      <c r="Z278" s="76"/>
      <c r="AA278" s="77" t="e">
        <f>INDEX('MFR_List ref'!$A:$A,MATCH($AB278,'MFR_List ref'!$B:$B,0))</f>
        <v>#N/A</v>
      </c>
      <c r="AB278" s="62"/>
      <c r="AC278" s="78"/>
      <c r="AD278" s="79"/>
      <c r="AE278" s="80"/>
      <c r="AF278" s="60"/>
      <c r="AG278" s="73"/>
      <c r="AH278" s="73"/>
      <c r="AI278" s="73"/>
      <c r="AJ278" s="60"/>
      <c r="AK278" s="73"/>
      <c r="AL278" s="73"/>
      <c r="AM278" s="81"/>
      <c r="AN278" s="73"/>
      <c r="AO278" s="78"/>
      <c r="AP278" s="78"/>
      <c r="AQ278" s="78"/>
      <c r="AR278" s="78"/>
      <c r="AS278" s="73"/>
      <c r="AT278" s="73"/>
      <c r="AU278" s="73"/>
      <c r="AV278" s="78"/>
      <c r="AW278" s="73"/>
      <c r="AX278" s="73"/>
      <c r="AY278" s="82"/>
      <c r="AZ278" s="82"/>
      <c r="BA278" s="73"/>
      <c r="BB278" s="73"/>
      <c r="BC278" s="82"/>
      <c r="BD278" s="73"/>
      <c r="BE278" s="73"/>
      <c r="BF278" s="73"/>
      <c r="BG278" s="73"/>
      <c r="BH278" s="82"/>
      <c r="BI278" s="82"/>
      <c r="BJ278" s="82"/>
      <c r="BK278" s="82"/>
      <c r="BL278" s="82"/>
      <c r="BM278" s="82"/>
      <c r="BN278" s="82"/>
      <c r="BO278" s="73"/>
      <c r="BP278" s="68"/>
      <c r="BQ278" s="73"/>
      <c r="BR278" s="48"/>
    </row>
    <row r="279" spans="1:70" s="47" customFormat="1" ht="34.799999999999997" customHeight="1" x14ac:dyDescent="0.3">
      <c r="A279" s="60"/>
      <c r="B279" s="61" t="e">
        <f>VLOOKUP(E279,'Active-Bldg List ref'!$A:$E,4,FALSE)</f>
        <v>#N/A</v>
      </c>
      <c r="C279" s="61" t="e">
        <f>VLOOKUP(E279,'Active-Bldg List ref'!$A:$E,5,FALSE)</f>
        <v>#N/A</v>
      </c>
      <c r="D279" s="61" t="e">
        <f>VLOOKUP(E279,'Active-Bldg List ref'!$A:$B,2,FALSE)</f>
        <v>#N/A</v>
      </c>
      <c r="E279" s="61" t="e">
        <f>INDEX('Active-Bldg List ref'!$A:$A,MATCH(F279,'Active-Bldg List ref'!$C:$C,0))</f>
        <v>#N/A</v>
      </c>
      <c r="F279" s="62"/>
      <c r="G279" s="63"/>
      <c r="H279" s="64"/>
      <c r="I279" s="61" t="e">
        <f>INDEX('Keyword &amp; Type ref'!B:B,MATCH(K279,'Keyword &amp; Type ref'!D:D,0))</f>
        <v>#N/A</v>
      </c>
      <c r="J279" s="66" t="e">
        <f>INDEX('Keyword &amp; Type ref'!F:F,MATCH(L279,'Keyword &amp; Type ref'!H:H,0))</f>
        <v>#N/A</v>
      </c>
      <c r="K279" s="65"/>
      <c r="L279" s="65"/>
      <c r="M279" s="62"/>
      <c r="N279" s="67"/>
      <c r="O279" s="68"/>
      <c r="P279" s="68"/>
      <c r="Q279" s="69" t="e">
        <f>INDEX('Keyword &amp; Type ref'!$F:$V,MATCH(J279,'Keyword &amp; Type ref'!$F:$F,0),MATCH(B279,'Keyword &amp; Type ref'!$1:$1,0))</f>
        <v>#N/A</v>
      </c>
      <c r="R279" s="70" t="e">
        <f>VLOOKUP(J279,'Keyword &amp; Type ref'!$F:$L,7,FALSE)</f>
        <v>#N/A</v>
      </c>
      <c r="S279" s="71" t="e">
        <f>CONCATENATE(E279,":",VLOOKUP(J279,'Keyword &amp; Type ref'!F:H, 3,FALSE),":",$X279)</f>
        <v>#N/A</v>
      </c>
      <c r="T279" s="72" t="e">
        <f t="shared" si="8"/>
        <v>#N/A</v>
      </c>
      <c r="U279" s="73"/>
      <c r="V279" s="74" t="e">
        <f t="shared" si="9"/>
        <v>#N/A</v>
      </c>
      <c r="W279" s="75"/>
      <c r="X279" s="68"/>
      <c r="Y279" s="68"/>
      <c r="Z279" s="76"/>
      <c r="AA279" s="77" t="e">
        <f>INDEX('MFR_List ref'!$A:$A,MATCH($AB279,'MFR_List ref'!$B:$B,0))</f>
        <v>#N/A</v>
      </c>
      <c r="AB279" s="62"/>
      <c r="AC279" s="78"/>
      <c r="AD279" s="79"/>
      <c r="AE279" s="80"/>
      <c r="AF279" s="60"/>
      <c r="AG279" s="73"/>
      <c r="AH279" s="73"/>
      <c r="AI279" s="73"/>
      <c r="AJ279" s="60"/>
      <c r="AK279" s="73"/>
      <c r="AL279" s="73"/>
      <c r="AM279" s="81"/>
      <c r="AN279" s="73"/>
      <c r="AO279" s="78"/>
      <c r="AP279" s="78"/>
      <c r="AQ279" s="78"/>
      <c r="AR279" s="78"/>
      <c r="AS279" s="73"/>
      <c r="AT279" s="73"/>
      <c r="AU279" s="73"/>
      <c r="AV279" s="78"/>
      <c r="AW279" s="73"/>
      <c r="AX279" s="73"/>
      <c r="AY279" s="82"/>
      <c r="AZ279" s="82"/>
      <c r="BA279" s="73"/>
      <c r="BB279" s="73"/>
      <c r="BC279" s="82"/>
      <c r="BD279" s="73"/>
      <c r="BE279" s="73"/>
      <c r="BF279" s="73"/>
      <c r="BG279" s="73"/>
      <c r="BH279" s="82"/>
      <c r="BI279" s="82"/>
      <c r="BJ279" s="82"/>
      <c r="BK279" s="82"/>
      <c r="BL279" s="82"/>
      <c r="BM279" s="82"/>
      <c r="BN279" s="82"/>
      <c r="BO279" s="73"/>
      <c r="BP279" s="68"/>
      <c r="BQ279" s="73"/>
      <c r="BR279" s="48"/>
    </row>
    <row r="280" spans="1:70" s="47" customFormat="1" ht="34.799999999999997" customHeight="1" x14ac:dyDescent="0.3">
      <c r="A280" s="60"/>
      <c r="B280" s="61" t="e">
        <f>VLOOKUP(E280,'Active-Bldg List ref'!$A:$E,4,FALSE)</f>
        <v>#N/A</v>
      </c>
      <c r="C280" s="61" t="e">
        <f>VLOOKUP(E280,'Active-Bldg List ref'!$A:$E,5,FALSE)</f>
        <v>#N/A</v>
      </c>
      <c r="D280" s="61" t="e">
        <f>VLOOKUP(E280,'Active-Bldg List ref'!$A:$B,2,FALSE)</f>
        <v>#N/A</v>
      </c>
      <c r="E280" s="61" t="e">
        <f>INDEX('Active-Bldg List ref'!$A:$A,MATCH(F280,'Active-Bldg List ref'!$C:$C,0))</f>
        <v>#N/A</v>
      </c>
      <c r="F280" s="62"/>
      <c r="G280" s="63"/>
      <c r="H280" s="64"/>
      <c r="I280" s="61" t="e">
        <f>INDEX('Keyword &amp; Type ref'!B:B,MATCH(K280,'Keyword &amp; Type ref'!D:D,0))</f>
        <v>#N/A</v>
      </c>
      <c r="J280" s="66" t="e">
        <f>INDEX('Keyword &amp; Type ref'!F:F,MATCH(L280,'Keyword &amp; Type ref'!H:H,0))</f>
        <v>#N/A</v>
      </c>
      <c r="K280" s="65"/>
      <c r="L280" s="65"/>
      <c r="M280" s="62"/>
      <c r="N280" s="67"/>
      <c r="O280" s="68"/>
      <c r="P280" s="68"/>
      <c r="Q280" s="69" t="e">
        <f>INDEX('Keyword &amp; Type ref'!$F:$V,MATCH(J280,'Keyword &amp; Type ref'!$F:$F,0),MATCH(B280,'Keyword &amp; Type ref'!$1:$1,0))</f>
        <v>#N/A</v>
      </c>
      <c r="R280" s="70" t="e">
        <f>VLOOKUP(J280,'Keyword &amp; Type ref'!$F:$L,7,FALSE)</f>
        <v>#N/A</v>
      </c>
      <c r="S280" s="71" t="e">
        <f>CONCATENATE(E280,":",VLOOKUP(J280,'Keyword &amp; Type ref'!F:H, 3,FALSE),":",$X280)</f>
        <v>#N/A</v>
      </c>
      <c r="T280" s="72" t="e">
        <f t="shared" si="8"/>
        <v>#N/A</v>
      </c>
      <c r="U280" s="73"/>
      <c r="V280" s="74" t="e">
        <f t="shared" si="9"/>
        <v>#N/A</v>
      </c>
      <c r="W280" s="75"/>
      <c r="X280" s="68"/>
      <c r="Y280" s="68"/>
      <c r="Z280" s="76"/>
      <c r="AA280" s="77" t="e">
        <f>INDEX('MFR_List ref'!$A:$A,MATCH($AB280,'MFR_List ref'!$B:$B,0))</f>
        <v>#N/A</v>
      </c>
      <c r="AB280" s="62"/>
      <c r="AC280" s="78"/>
      <c r="AD280" s="79"/>
      <c r="AE280" s="80"/>
      <c r="AF280" s="60"/>
      <c r="AG280" s="73"/>
      <c r="AH280" s="73"/>
      <c r="AI280" s="73"/>
      <c r="AJ280" s="60"/>
      <c r="AK280" s="73"/>
      <c r="AL280" s="73"/>
      <c r="AM280" s="81"/>
      <c r="AN280" s="73"/>
      <c r="AO280" s="78"/>
      <c r="AP280" s="78"/>
      <c r="AQ280" s="78"/>
      <c r="AR280" s="78"/>
      <c r="AS280" s="73"/>
      <c r="AT280" s="73"/>
      <c r="AU280" s="73"/>
      <c r="AV280" s="78"/>
      <c r="AW280" s="73"/>
      <c r="AX280" s="73"/>
      <c r="AY280" s="82"/>
      <c r="AZ280" s="82"/>
      <c r="BA280" s="73"/>
      <c r="BB280" s="73"/>
      <c r="BC280" s="82"/>
      <c r="BD280" s="73"/>
      <c r="BE280" s="73"/>
      <c r="BF280" s="73"/>
      <c r="BG280" s="73"/>
      <c r="BH280" s="82"/>
      <c r="BI280" s="82"/>
      <c r="BJ280" s="82"/>
      <c r="BK280" s="82"/>
      <c r="BL280" s="82"/>
      <c r="BM280" s="82"/>
      <c r="BN280" s="82"/>
      <c r="BO280" s="73"/>
      <c r="BP280" s="68"/>
      <c r="BQ280" s="73"/>
      <c r="BR280" s="48"/>
    </row>
    <row r="281" spans="1:70" s="47" customFormat="1" ht="34.799999999999997" customHeight="1" x14ac:dyDescent="0.3">
      <c r="A281" s="60"/>
      <c r="B281" s="61" t="e">
        <f>VLOOKUP(E281,'Active-Bldg List ref'!$A:$E,4,FALSE)</f>
        <v>#N/A</v>
      </c>
      <c r="C281" s="61" t="e">
        <f>VLOOKUP(E281,'Active-Bldg List ref'!$A:$E,5,FALSE)</f>
        <v>#N/A</v>
      </c>
      <c r="D281" s="61" t="e">
        <f>VLOOKUP(E281,'Active-Bldg List ref'!$A:$B,2,FALSE)</f>
        <v>#N/A</v>
      </c>
      <c r="E281" s="61" t="e">
        <f>INDEX('Active-Bldg List ref'!$A:$A,MATCH(F281,'Active-Bldg List ref'!$C:$C,0))</f>
        <v>#N/A</v>
      </c>
      <c r="F281" s="62"/>
      <c r="G281" s="63"/>
      <c r="H281" s="64"/>
      <c r="I281" s="61" t="e">
        <f>INDEX('Keyword &amp; Type ref'!B:B,MATCH(K281,'Keyword &amp; Type ref'!D:D,0))</f>
        <v>#N/A</v>
      </c>
      <c r="J281" s="66" t="e">
        <f>INDEX('Keyword &amp; Type ref'!F:F,MATCH(L281,'Keyword &amp; Type ref'!H:H,0))</f>
        <v>#N/A</v>
      </c>
      <c r="K281" s="65"/>
      <c r="L281" s="65"/>
      <c r="M281" s="62"/>
      <c r="N281" s="67"/>
      <c r="O281" s="68"/>
      <c r="P281" s="68"/>
      <c r="Q281" s="69" t="e">
        <f>INDEX('Keyword &amp; Type ref'!$F:$V,MATCH(J281,'Keyword &amp; Type ref'!$F:$F,0),MATCH(B281,'Keyword &amp; Type ref'!$1:$1,0))</f>
        <v>#N/A</v>
      </c>
      <c r="R281" s="70" t="e">
        <f>VLOOKUP(J281,'Keyword &amp; Type ref'!$F:$L,7,FALSE)</f>
        <v>#N/A</v>
      </c>
      <c r="S281" s="71" t="e">
        <f>CONCATENATE(E281,":",VLOOKUP(J281,'Keyword &amp; Type ref'!F:H, 3,FALSE),":",$X281)</f>
        <v>#N/A</v>
      </c>
      <c r="T281" s="72" t="e">
        <f t="shared" si="8"/>
        <v>#N/A</v>
      </c>
      <c r="U281" s="73"/>
      <c r="V281" s="74" t="e">
        <f t="shared" si="9"/>
        <v>#N/A</v>
      </c>
      <c r="W281" s="75"/>
      <c r="X281" s="68"/>
      <c r="Y281" s="68"/>
      <c r="Z281" s="76"/>
      <c r="AA281" s="77" t="e">
        <f>INDEX('MFR_List ref'!$A:$A,MATCH($AB281,'MFR_List ref'!$B:$B,0))</f>
        <v>#N/A</v>
      </c>
      <c r="AB281" s="62"/>
      <c r="AC281" s="78"/>
      <c r="AD281" s="79"/>
      <c r="AE281" s="80"/>
      <c r="AF281" s="60"/>
      <c r="AG281" s="73"/>
      <c r="AH281" s="73"/>
      <c r="AI281" s="73"/>
      <c r="AJ281" s="60"/>
      <c r="AK281" s="73"/>
      <c r="AL281" s="73"/>
      <c r="AM281" s="81"/>
      <c r="AN281" s="73"/>
      <c r="AO281" s="78"/>
      <c r="AP281" s="78"/>
      <c r="AQ281" s="78"/>
      <c r="AR281" s="78"/>
      <c r="AS281" s="73"/>
      <c r="AT281" s="73"/>
      <c r="AU281" s="73"/>
      <c r="AV281" s="78"/>
      <c r="AW281" s="73"/>
      <c r="AX281" s="73"/>
      <c r="AY281" s="82"/>
      <c r="AZ281" s="82"/>
      <c r="BA281" s="73"/>
      <c r="BB281" s="73"/>
      <c r="BC281" s="82"/>
      <c r="BD281" s="73"/>
      <c r="BE281" s="73"/>
      <c r="BF281" s="73"/>
      <c r="BG281" s="73"/>
      <c r="BH281" s="82"/>
      <c r="BI281" s="82"/>
      <c r="BJ281" s="82"/>
      <c r="BK281" s="82"/>
      <c r="BL281" s="82"/>
      <c r="BM281" s="82"/>
      <c r="BN281" s="82"/>
      <c r="BO281" s="73"/>
      <c r="BP281" s="68"/>
      <c r="BQ281" s="73"/>
      <c r="BR281" s="48"/>
    </row>
    <row r="282" spans="1:70" s="47" customFormat="1" ht="34.799999999999997" customHeight="1" x14ac:dyDescent="0.3">
      <c r="A282" s="60"/>
      <c r="B282" s="61" t="e">
        <f>VLOOKUP(E282,'Active-Bldg List ref'!$A:$E,4,FALSE)</f>
        <v>#N/A</v>
      </c>
      <c r="C282" s="61" t="e">
        <f>VLOOKUP(E282,'Active-Bldg List ref'!$A:$E,5,FALSE)</f>
        <v>#N/A</v>
      </c>
      <c r="D282" s="61" t="e">
        <f>VLOOKUP(E282,'Active-Bldg List ref'!$A:$B,2,FALSE)</f>
        <v>#N/A</v>
      </c>
      <c r="E282" s="61" t="e">
        <f>INDEX('Active-Bldg List ref'!$A:$A,MATCH(F282,'Active-Bldg List ref'!$C:$C,0))</f>
        <v>#N/A</v>
      </c>
      <c r="F282" s="62"/>
      <c r="G282" s="63"/>
      <c r="H282" s="64"/>
      <c r="I282" s="61" t="e">
        <f>INDEX('Keyword &amp; Type ref'!B:B,MATCH(K282,'Keyword &amp; Type ref'!D:D,0))</f>
        <v>#N/A</v>
      </c>
      <c r="J282" s="66" t="e">
        <f>INDEX('Keyword &amp; Type ref'!F:F,MATCH(L282,'Keyword &amp; Type ref'!H:H,0))</f>
        <v>#N/A</v>
      </c>
      <c r="K282" s="65"/>
      <c r="L282" s="65"/>
      <c r="M282" s="62"/>
      <c r="N282" s="67"/>
      <c r="O282" s="68"/>
      <c r="P282" s="68"/>
      <c r="Q282" s="69" t="e">
        <f>INDEX('Keyword &amp; Type ref'!$F:$V,MATCH(J282,'Keyword &amp; Type ref'!$F:$F,0),MATCH(B282,'Keyword &amp; Type ref'!$1:$1,0))</f>
        <v>#N/A</v>
      </c>
      <c r="R282" s="70" t="e">
        <f>VLOOKUP(J282,'Keyword &amp; Type ref'!$F:$L,7,FALSE)</f>
        <v>#N/A</v>
      </c>
      <c r="S282" s="71" t="e">
        <f>CONCATENATE(E282,":",VLOOKUP(J282,'Keyword &amp; Type ref'!F:H, 3,FALSE),":",$X282)</f>
        <v>#N/A</v>
      </c>
      <c r="T282" s="72" t="e">
        <f t="shared" si="8"/>
        <v>#N/A</v>
      </c>
      <c r="U282" s="73"/>
      <c r="V282" s="74" t="e">
        <f t="shared" si="9"/>
        <v>#N/A</v>
      </c>
      <c r="W282" s="75"/>
      <c r="X282" s="68"/>
      <c r="Y282" s="68"/>
      <c r="Z282" s="76"/>
      <c r="AA282" s="77" t="e">
        <f>INDEX('MFR_List ref'!$A:$A,MATCH($AB282,'MFR_List ref'!$B:$B,0))</f>
        <v>#N/A</v>
      </c>
      <c r="AB282" s="62"/>
      <c r="AC282" s="78"/>
      <c r="AD282" s="79"/>
      <c r="AE282" s="80"/>
      <c r="AF282" s="60"/>
      <c r="AG282" s="73"/>
      <c r="AH282" s="73"/>
      <c r="AI282" s="73"/>
      <c r="AJ282" s="60"/>
      <c r="AK282" s="73"/>
      <c r="AL282" s="73"/>
      <c r="AM282" s="81"/>
      <c r="AN282" s="73"/>
      <c r="AO282" s="78"/>
      <c r="AP282" s="78"/>
      <c r="AQ282" s="78"/>
      <c r="AR282" s="78"/>
      <c r="AS282" s="73"/>
      <c r="AT282" s="73"/>
      <c r="AU282" s="73"/>
      <c r="AV282" s="78"/>
      <c r="AW282" s="73"/>
      <c r="AX282" s="73"/>
      <c r="AY282" s="82"/>
      <c r="AZ282" s="82"/>
      <c r="BA282" s="73"/>
      <c r="BB282" s="73"/>
      <c r="BC282" s="82"/>
      <c r="BD282" s="73"/>
      <c r="BE282" s="73"/>
      <c r="BF282" s="73"/>
      <c r="BG282" s="73"/>
      <c r="BH282" s="82"/>
      <c r="BI282" s="82"/>
      <c r="BJ282" s="82"/>
      <c r="BK282" s="82"/>
      <c r="BL282" s="82"/>
      <c r="BM282" s="82"/>
      <c r="BN282" s="82"/>
      <c r="BO282" s="73"/>
      <c r="BP282" s="68"/>
      <c r="BQ282" s="73"/>
      <c r="BR282" s="48"/>
    </row>
    <row r="283" spans="1:70" s="47" customFormat="1" ht="34.799999999999997" customHeight="1" x14ac:dyDescent="0.3">
      <c r="A283" s="60"/>
      <c r="B283" s="61" t="e">
        <f>VLOOKUP(E283,'Active-Bldg List ref'!$A:$E,4,FALSE)</f>
        <v>#N/A</v>
      </c>
      <c r="C283" s="61" t="e">
        <f>VLOOKUP(E283,'Active-Bldg List ref'!$A:$E,5,FALSE)</f>
        <v>#N/A</v>
      </c>
      <c r="D283" s="61" t="e">
        <f>VLOOKUP(E283,'Active-Bldg List ref'!$A:$B,2,FALSE)</f>
        <v>#N/A</v>
      </c>
      <c r="E283" s="61" t="e">
        <f>INDEX('Active-Bldg List ref'!$A:$A,MATCH(F283,'Active-Bldg List ref'!$C:$C,0))</f>
        <v>#N/A</v>
      </c>
      <c r="F283" s="62"/>
      <c r="G283" s="63"/>
      <c r="H283" s="64"/>
      <c r="I283" s="61" t="e">
        <f>INDEX('Keyword &amp; Type ref'!B:B,MATCH(K283,'Keyword &amp; Type ref'!D:D,0))</f>
        <v>#N/A</v>
      </c>
      <c r="J283" s="66" t="e">
        <f>INDEX('Keyword &amp; Type ref'!F:F,MATCH(L283,'Keyword &amp; Type ref'!H:H,0))</f>
        <v>#N/A</v>
      </c>
      <c r="K283" s="65"/>
      <c r="L283" s="65"/>
      <c r="M283" s="62"/>
      <c r="N283" s="67"/>
      <c r="O283" s="68"/>
      <c r="P283" s="68"/>
      <c r="Q283" s="69" t="e">
        <f>INDEX('Keyword &amp; Type ref'!$F:$V,MATCH(J283,'Keyword &amp; Type ref'!$F:$F,0),MATCH(B283,'Keyword &amp; Type ref'!$1:$1,0))</f>
        <v>#N/A</v>
      </c>
      <c r="R283" s="70" t="e">
        <f>VLOOKUP(J283,'Keyword &amp; Type ref'!$F:$L,7,FALSE)</f>
        <v>#N/A</v>
      </c>
      <c r="S283" s="71" t="e">
        <f>CONCATENATE(E283,":",VLOOKUP(J283,'Keyword &amp; Type ref'!F:H, 3,FALSE),":",$X283)</f>
        <v>#N/A</v>
      </c>
      <c r="T283" s="72" t="e">
        <f t="shared" si="8"/>
        <v>#N/A</v>
      </c>
      <c r="U283" s="73"/>
      <c r="V283" s="74" t="e">
        <f t="shared" si="9"/>
        <v>#N/A</v>
      </c>
      <c r="W283" s="75"/>
      <c r="X283" s="68"/>
      <c r="Y283" s="68"/>
      <c r="Z283" s="76"/>
      <c r="AA283" s="77" t="e">
        <f>INDEX('MFR_List ref'!$A:$A,MATCH($AB283,'MFR_List ref'!$B:$B,0))</f>
        <v>#N/A</v>
      </c>
      <c r="AB283" s="62"/>
      <c r="AC283" s="78"/>
      <c r="AD283" s="79"/>
      <c r="AE283" s="80"/>
      <c r="AF283" s="60"/>
      <c r="AG283" s="73"/>
      <c r="AH283" s="73"/>
      <c r="AI283" s="73"/>
      <c r="AJ283" s="60"/>
      <c r="AK283" s="73"/>
      <c r="AL283" s="73"/>
      <c r="AM283" s="81"/>
      <c r="AN283" s="73"/>
      <c r="AO283" s="78"/>
      <c r="AP283" s="78"/>
      <c r="AQ283" s="78"/>
      <c r="AR283" s="78"/>
      <c r="AS283" s="73"/>
      <c r="AT283" s="73"/>
      <c r="AU283" s="73"/>
      <c r="AV283" s="78"/>
      <c r="AW283" s="73"/>
      <c r="AX283" s="73"/>
      <c r="AY283" s="82"/>
      <c r="AZ283" s="82"/>
      <c r="BA283" s="73"/>
      <c r="BB283" s="73"/>
      <c r="BC283" s="82"/>
      <c r="BD283" s="73"/>
      <c r="BE283" s="73"/>
      <c r="BF283" s="73"/>
      <c r="BG283" s="73"/>
      <c r="BH283" s="82"/>
      <c r="BI283" s="82"/>
      <c r="BJ283" s="82"/>
      <c r="BK283" s="82"/>
      <c r="BL283" s="82"/>
      <c r="BM283" s="82"/>
      <c r="BN283" s="82"/>
      <c r="BO283" s="73"/>
      <c r="BP283" s="68"/>
      <c r="BQ283" s="73"/>
      <c r="BR283" s="48"/>
    </row>
    <row r="284" spans="1:70" s="47" customFormat="1" ht="34.799999999999997" customHeight="1" x14ac:dyDescent="0.3">
      <c r="A284" s="60"/>
      <c r="B284" s="61" t="e">
        <f>VLOOKUP(E284,'Active-Bldg List ref'!$A:$E,4,FALSE)</f>
        <v>#N/A</v>
      </c>
      <c r="C284" s="61" t="e">
        <f>VLOOKUP(E284,'Active-Bldg List ref'!$A:$E,5,FALSE)</f>
        <v>#N/A</v>
      </c>
      <c r="D284" s="61" t="e">
        <f>VLOOKUP(E284,'Active-Bldg List ref'!$A:$B,2,FALSE)</f>
        <v>#N/A</v>
      </c>
      <c r="E284" s="61" t="e">
        <f>INDEX('Active-Bldg List ref'!$A:$A,MATCH(F284,'Active-Bldg List ref'!$C:$C,0))</f>
        <v>#N/A</v>
      </c>
      <c r="F284" s="62"/>
      <c r="G284" s="63"/>
      <c r="H284" s="64"/>
      <c r="I284" s="61" t="e">
        <f>INDEX('Keyword &amp; Type ref'!B:B,MATCH(K284,'Keyword &amp; Type ref'!D:D,0))</f>
        <v>#N/A</v>
      </c>
      <c r="J284" s="66" t="e">
        <f>INDEX('Keyword &amp; Type ref'!F:F,MATCH(L284,'Keyword &amp; Type ref'!H:H,0))</f>
        <v>#N/A</v>
      </c>
      <c r="K284" s="65"/>
      <c r="L284" s="65"/>
      <c r="M284" s="62"/>
      <c r="N284" s="67"/>
      <c r="O284" s="68"/>
      <c r="P284" s="68"/>
      <c r="Q284" s="69" t="e">
        <f>INDEX('Keyword &amp; Type ref'!$F:$V,MATCH(J284,'Keyword &amp; Type ref'!$F:$F,0),MATCH(B284,'Keyword &amp; Type ref'!$1:$1,0))</f>
        <v>#N/A</v>
      </c>
      <c r="R284" s="70" t="e">
        <f>VLOOKUP(J284,'Keyword &amp; Type ref'!$F:$L,7,FALSE)</f>
        <v>#N/A</v>
      </c>
      <c r="S284" s="71" t="e">
        <f>CONCATENATE(E284,":",VLOOKUP(J284,'Keyword &amp; Type ref'!F:H, 3,FALSE),":",$X284)</f>
        <v>#N/A</v>
      </c>
      <c r="T284" s="72" t="e">
        <f t="shared" si="8"/>
        <v>#N/A</v>
      </c>
      <c r="U284" s="73"/>
      <c r="V284" s="74" t="e">
        <f t="shared" si="9"/>
        <v>#N/A</v>
      </c>
      <c r="W284" s="75"/>
      <c r="X284" s="68"/>
      <c r="Y284" s="68"/>
      <c r="Z284" s="76"/>
      <c r="AA284" s="77" t="e">
        <f>INDEX('MFR_List ref'!$A:$A,MATCH($AB284,'MFR_List ref'!$B:$B,0))</f>
        <v>#N/A</v>
      </c>
      <c r="AB284" s="62"/>
      <c r="AC284" s="78"/>
      <c r="AD284" s="79"/>
      <c r="AE284" s="80"/>
      <c r="AF284" s="60"/>
      <c r="AG284" s="73"/>
      <c r="AH284" s="73"/>
      <c r="AI284" s="73"/>
      <c r="AJ284" s="60"/>
      <c r="AK284" s="73"/>
      <c r="AL284" s="73"/>
      <c r="AM284" s="81"/>
      <c r="AN284" s="73"/>
      <c r="AO284" s="78"/>
      <c r="AP284" s="78"/>
      <c r="AQ284" s="78"/>
      <c r="AR284" s="78"/>
      <c r="AS284" s="73"/>
      <c r="AT284" s="73"/>
      <c r="AU284" s="73"/>
      <c r="AV284" s="78"/>
      <c r="AW284" s="73"/>
      <c r="AX284" s="73"/>
      <c r="AY284" s="82"/>
      <c r="AZ284" s="82"/>
      <c r="BA284" s="73"/>
      <c r="BB284" s="73"/>
      <c r="BC284" s="82"/>
      <c r="BD284" s="73"/>
      <c r="BE284" s="73"/>
      <c r="BF284" s="73"/>
      <c r="BG284" s="73"/>
      <c r="BH284" s="82"/>
      <c r="BI284" s="82"/>
      <c r="BJ284" s="82"/>
      <c r="BK284" s="82"/>
      <c r="BL284" s="82"/>
      <c r="BM284" s="82"/>
      <c r="BN284" s="82"/>
      <c r="BO284" s="73"/>
      <c r="BP284" s="68"/>
      <c r="BQ284" s="73"/>
      <c r="BR284" s="48"/>
    </row>
    <row r="285" spans="1:70" s="47" customFormat="1" ht="34.799999999999997" customHeight="1" x14ac:dyDescent="0.3">
      <c r="A285" s="60"/>
      <c r="B285" s="61" t="e">
        <f>VLOOKUP(E285,'Active-Bldg List ref'!$A:$E,4,FALSE)</f>
        <v>#N/A</v>
      </c>
      <c r="C285" s="61" t="e">
        <f>VLOOKUP(E285,'Active-Bldg List ref'!$A:$E,5,FALSE)</f>
        <v>#N/A</v>
      </c>
      <c r="D285" s="61" t="e">
        <f>VLOOKUP(E285,'Active-Bldg List ref'!$A:$B,2,FALSE)</f>
        <v>#N/A</v>
      </c>
      <c r="E285" s="61" t="e">
        <f>INDEX('Active-Bldg List ref'!$A:$A,MATCH(F285,'Active-Bldg List ref'!$C:$C,0))</f>
        <v>#N/A</v>
      </c>
      <c r="F285" s="62"/>
      <c r="G285" s="63"/>
      <c r="H285" s="64"/>
      <c r="I285" s="61" t="e">
        <f>INDEX('Keyword &amp; Type ref'!B:B,MATCH(K285,'Keyword &amp; Type ref'!D:D,0))</f>
        <v>#N/A</v>
      </c>
      <c r="J285" s="66" t="e">
        <f>INDEX('Keyword &amp; Type ref'!F:F,MATCH(L285,'Keyword &amp; Type ref'!H:H,0))</f>
        <v>#N/A</v>
      </c>
      <c r="K285" s="65"/>
      <c r="L285" s="65"/>
      <c r="M285" s="62"/>
      <c r="N285" s="67"/>
      <c r="O285" s="68"/>
      <c r="P285" s="68"/>
      <c r="Q285" s="69" t="e">
        <f>INDEX('Keyword &amp; Type ref'!$F:$V,MATCH(J285,'Keyword &amp; Type ref'!$F:$F,0),MATCH(B285,'Keyword &amp; Type ref'!$1:$1,0))</f>
        <v>#N/A</v>
      </c>
      <c r="R285" s="70" t="e">
        <f>VLOOKUP(J285,'Keyword &amp; Type ref'!$F:$L,7,FALSE)</f>
        <v>#N/A</v>
      </c>
      <c r="S285" s="71" t="e">
        <f>CONCATENATE(E285,":",VLOOKUP(J285,'Keyword &amp; Type ref'!F:H, 3,FALSE),":",$X285)</f>
        <v>#N/A</v>
      </c>
      <c r="T285" s="72" t="e">
        <f t="shared" si="8"/>
        <v>#N/A</v>
      </c>
      <c r="U285" s="73"/>
      <c r="V285" s="74" t="e">
        <f t="shared" si="9"/>
        <v>#N/A</v>
      </c>
      <c r="W285" s="75"/>
      <c r="X285" s="68"/>
      <c r="Y285" s="68"/>
      <c r="Z285" s="76"/>
      <c r="AA285" s="77" t="e">
        <f>INDEX('MFR_List ref'!$A:$A,MATCH($AB285,'MFR_List ref'!$B:$B,0))</f>
        <v>#N/A</v>
      </c>
      <c r="AB285" s="62"/>
      <c r="AC285" s="78"/>
      <c r="AD285" s="79"/>
      <c r="AE285" s="80"/>
      <c r="AF285" s="60"/>
      <c r="AG285" s="73"/>
      <c r="AH285" s="73"/>
      <c r="AI285" s="73"/>
      <c r="AJ285" s="60"/>
      <c r="AK285" s="73"/>
      <c r="AL285" s="73"/>
      <c r="AM285" s="81"/>
      <c r="AN285" s="73"/>
      <c r="AO285" s="78"/>
      <c r="AP285" s="78"/>
      <c r="AQ285" s="78"/>
      <c r="AR285" s="78"/>
      <c r="AS285" s="73"/>
      <c r="AT285" s="73"/>
      <c r="AU285" s="73"/>
      <c r="AV285" s="78"/>
      <c r="AW285" s="73"/>
      <c r="AX285" s="73"/>
      <c r="AY285" s="82"/>
      <c r="AZ285" s="82"/>
      <c r="BA285" s="73"/>
      <c r="BB285" s="73"/>
      <c r="BC285" s="82"/>
      <c r="BD285" s="73"/>
      <c r="BE285" s="73"/>
      <c r="BF285" s="73"/>
      <c r="BG285" s="73"/>
      <c r="BH285" s="82"/>
      <c r="BI285" s="82"/>
      <c r="BJ285" s="82"/>
      <c r="BK285" s="82"/>
      <c r="BL285" s="82"/>
      <c r="BM285" s="82"/>
      <c r="BN285" s="82"/>
      <c r="BO285" s="73"/>
      <c r="BP285" s="68"/>
      <c r="BQ285" s="73"/>
      <c r="BR285" s="48"/>
    </row>
    <row r="286" spans="1:70" s="47" customFormat="1" ht="34.799999999999997" customHeight="1" x14ac:dyDescent="0.3">
      <c r="A286" s="60"/>
      <c r="B286" s="61" t="e">
        <f>VLOOKUP(E286,'Active-Bldg List ref'!$A:$E,4,FALSE)</f>
        <v>#N/A</v>
      </c>
      <c r="C286" s="61" t="e">
        <f>VLOOKUP(E286,'Active-Bldg List ref'!$A:$E,5,FALSE)</f>
        <v>#N/A</v>
      </c>
      <c r="D286" s="61" t="e">
        <f>VLOOKUP(E286,'Active-Bldg List ref'!$A:$B,2,FALSE)</f>
        <v>#N/A</v>
      </c>
      <c r="E286" s="61" t="e">
        <f>INDEX('Active-Bldg List ref'!$A:$A,MATCH(F286,'Active-Bldg List ref'!$C:$C,0))</f>
        <v>#N/A</v>
      </c>
      <c r="F286" s="62"/>
      <c r="G286" s="63"/>
      <c r="H286" s="64"/>
      <c r="I286" s="61" t="e">
        <f>INDEX('Keyword &amp; Type ref'!B:B,MATCH(K286,'Keyword &amp; Type ref'!D:D,0))</f>
        <v>#N/A</v>
      </c>
      <c r="J286" s="66" t="e">
        <f>INDEX('Keyword &amp; Type ref'!F:F,MATCH(L286,'Keyword &amp; Type ref'!H:H,0))</f>
        <v>#N/A</v>
      </c>
      <c r="K286" s="65"/>
      <c r="L286" s="65"/>
      <c r="M286" s="62"/>
      <c r="N286" s="67"/>
      <c r="O286" s="68"/>
      <c r="P286" s="68"/>
      <c r="Q286" s="69" t="e">
        <f>INDEX('Keyword &amp; Type ref'!$F:$V,MATCH(J286,'Keyword &amp; Type ref'!$F:$F,0),MATCH(B286,'Keyword &amp; Type ref'!$1:$1,0))</f>
        <v>#N/A</v>
      </c>
      <c r="R286" s="70" t="e">
        <f>VLOOKUP(J286,'Keyword &amp; Type ref'!$F:$L,7,FALSE)</f>
        <v>#N/A</v>
      </c>
      <c r="S286" s="71" t="e">
        <f>CONCATENATE(E286,":",VLOOKUP(J286,'Keyword &amp; Type ref'!F:H, 3,FALSE),":",$X286)</f>
        <v>#N/A</v>
      </c>
      <c r="T286" s="72" t="e">
        <f t="shared" si="8"/>
        <v>#N/A</v>
      </c>
      <c r="U286" s="73"/>
      <c r="V286" s="74" t="e">
        <f t="shared" si="9"/>
        <v>#N/A</v>
      </c>
      <c r="W286" s="75"/>
      <c r="X286" s="68"/>
      <c r="Y286" s="68"/>
      <c r="Z286" s="76"/>
      <c r="AA286" s="77" t="e">
        <f>INDEX('MFR_List ref'!$A:$A,MATCH($AB286,'MFR_List ref'!$B:$B,0))</f>
        <v>#N/A</v>
      </c>
      <c r="AB286" s="62"/>
      <c r="AC286" s="78"/>
      <c r="AD286" s="79"/>
      <c r="AE286" s="80"/>
      <c r="AF286" s="60"/>
      <c r="AG286" s="73"/>
      <c r="AH286" s="73"/>
      <c r="AI286" s="73"/>
      <c r="AJ286" s="60"/>
      <c r="AK286" s="73"/>
      <c r="AL286" s="73"/>
      <c r="AM286" s="81"/>
      <c r="AN286" s="73"/>
      <c r="AO286" s="78"/>
      <c r="AP286" s="78"/>
      <c r="AQ286" s="78"/>
      <c r="AR286" s="78"/>
      <c r="AS286" s="73"/>
      <c r="AT286" s="73"/>
      <c r="AU286" s="73"/>
      <c r="AV286" s="78"/>
      <c r="AW286" s="73"/>
      <c r="AX286" s="73"/>
      <c r="AY286" s="82"/>
      <c r="AZ286" s="82"/>
      <c r="BA286" s="73"/>
      <c r="BB286" s="73"/>
      <c r="BC286" s="82"/>
      <c r="BD286" s="73"/>
      <c r="BE286" s="73"/>
      <c r="BF286" s="73"/>
      <c r="BG286" s="73"/>
      <c r="BH286" s="82"/>
      <c r="BI286" s="82"/>
      <c r="BJ286" s="82"/>
      <c r="BK286" s="82"/>
      <c r="BL286" s="82"/>
      <c r="BM286" s="82"/>
      <c r="BN286" s="82"/>
      <c r="BO286" s="73"/>
      <c r="BP286" s="68"/>
      <c r="BQ286" s="73"/>
      <c r="BR286" s="48"/>
    </row>
    <row r="287" spans="1:70" s="47" customFormat="1" ht="34.799999999999997" customHeight="1" x14ac:dyDescent="0.3">
      <c r="A287" s="60"/>
      <c r="B287" s="61" t="e">
        <f>VLOOKUP(E287,'Active-Bldg List ref'!$A:$E,4,FALSE)</f>
        <v>#N/A</v>
      </c>
      <c r="C287" s="61" t="e">
        <f>VLOOKUP(E287,'Active-Bldg List ref'!$A:$E,5,FALSE)</f>
        <v>#N/A</v>
      </c>
      <c r="D287" s="61" t="e">
        <f>VLOOKUP(E287,'Active-Bldg List ref'!$A:$B,2,FALSE)</f>
        <v>#N/A</v>
      </c>
      <c r="E287" s="61" t="e">
        <f>INDEX('Active-Bldg List ref'!$A:$A,MATCH(F287,'Active-Bldg List ref'!$C:$C,0))</f>
        <v>#N/A</v>
      </c>
      <c r="F287" s="62"/>
      <c r="G287" s="63"/>
      <c r="H287" s="64"/>
      <c r="I287" s="61" t="e">
        <f>INDEX('Keyword &amp; Type ref'!B:B,MATCH(K287,'Keyword &amp; Type ref'!D:D,0))</f>
        <v>#N/A</v>
      </c>
      <c r="J287" s="66" t="e">
        <f>INDEX('Keyword &amp; Type ref'!F:F,MATCH(L287,'Keyword &amp; Type ref'!H:H,0))</f>
        <v>#N/A</v>
      </c>
      <c r="K287" s="65"/>
      <c r="L287" s="65"/>
      <c r="M287" s="62"/>
      <c r="N287" s="67"/>
      <c r="O287" s="68"/>
      <c r="P287" s="68"/>
      <c r="Q287" s="69" t="e">
        <f>INDEX('Keyword &amp; Type ref'!$F:$V,MATCH(J287,'Keyword &amp; Type ref'!$F:$F,0),MATCH(B287,'Keyword &amp; Type ref'!$1:$1,0))</f>
        <v>#N/A</v>
      </c>
      <c r="R287" s="70" t="e">
        <f>VLOOKUP(J287,'Keyword &amp; Type ref'!$F:$L,7,FALSE)</f>
        <v>#N/A</v>
      </c>
      <c r="S287" s="71" t="e">
        <f>CONCATENATE(E287,":",VLOOKUP(J287,'Keyword &amp; Type ref'!F:H, 3,FALSE),":",$X287)</f>
        <v>#N/A</v>
      </c>
      <c r="T287" s="72" t="e">
        <f t="shared" si="8"/>
        <v>#N/A</v>
      </c>
      <c r="U287" s="73"/>
      <c r="V287" s="74" t="e">
        <f t="shared" si="9"/>
        <v>#N/A</v>
      </c>
      <c r="W287" s="75"/>
      <c r="X287" s="68"/>
      <c r="Y287" s="68"/>
      <c r="Z287" s="76"/>
      <c r="AA287" s="77" t="e">
        <f>INDEX('MFR_List ref'!$A:$A,MATCH($AB287,'MFR_List ref'!$B:$B,0))</f>
        <v>#N/A</v>
      </c>
      <c r="AB287" s="62"/>
      <c r="AC287" s="78"/>
      <c r="AD287" s="79"/>
      <c r="AE287" s="80"/>
      <c r="AF287" s="60"/>
      <c r="AG287" s="73"/>
      <c r="AH287" s="73"/>
      <c r="AI287" s="73"/>
      <c r="AJ287" s="60"/>
      <c r="AK287" s="73"/>
      <c r="AL287" s="73"/>
      <c r="AM287" s="81"/>
      <c r="AN287" s="73"/>
      <c r="AO287" s="78"/>
      <c r="AP287" s="78"/>
      <c r="AQ287" s="78"/>
      <c r="AR287" s="78"/>
      <c r="AS287" s="73"/>
      <c r="AT287" s="73"/>
      <c r="AU287" s="73"/>
      <c r="AV287" s="78"/>
      <c r="AW287" s="73"/>
      <c r="AX287" s="73"/>
      <c r="AY287" s="82"/>
      <c r="AZ287" s="82"/>
      <c r="BA287" s="73"/>
      <c r="BB287" s="73"/>
      <c r="BC287" s="82"/>
      <c r="BD287" s="73"/>
      <c r="BE287" s="73"/>
      <c r="BF287" s="73"/>
      <c r="BG287" s="73"/>
      <c r="BH287" s="82"/>
      <c r="BI287" s="82"/>
      <c r="BJ287" s="82"/>
      <c r="BK287" s="82"/>
      <c r="BL287" s="82"/>
      <c r="BM287" s="82"/>
      <c r="BN287" s="82"/>
      <c r="BO287" s="73"/>
      <c r="BP287" s="68"/>
      <c r="BQ287" s="73"/>
      <c r="BR287" s="48"/>
    </row>
    <row r="288" spans="1:70" s="47" customFormat="1" ht="34.799999999999997" customHeight="1" x14ac:dyDescent="0.3">
      <c r="A288" s="60"/>
      <c r="B288" s="61" t="e">
        <f>VLOOKUP(E288,'Active-Bldg List ref'!$A:$E,4,FALSE)</f>
        <v>#N/A</v>
      </c>
      <c r="C288" s="61" t="e">
        <f>VLOOKUP(E288,'Active-Bldg List ref'!$A:$E,5,FALSE)</f>
        <v>#N/A</v>
      </c>
      <c r="D288" s="61" t="e">
        <f>VLOOKUP(E288,'Active-Bldg List ref'!$A:$B,2,FALSE)</f>
        <v>#N/A</v>
      </c>
      <c r="E288" s="61" t="e">
        <f>INDEX('Active-Bldg List ref'!$A:$A,MATCH(F288,'Active-Bldg List ref'!$C:$C,0))</f>
        <v>#N/A</v>
      </c>
      <c r="F288" s="62"/>
      <c r="G288" s="63"/>
      <c r="H288" s="64"/>
      <c r="I288" s="61" t="e">
        <f>INDEX('Keyword &amp; Type ref'!B:B,MATCH(K288,'Keyword &amp; Type ref'!D:D,0))</f>
        <v>#N/A</v>
      </c>
      <c r="J288" s="66" t="e">
        <f>INDEX('Keyword &amp; Type ref'!F:F,MATCH(L288,'Keyword &amp; Type ref'!H:H,0))</f>
        <v>#N/A</v>
      </c>
      <c r="K288" s="65"/>
      <c r="L288" s="65"/>
      <c r="M288" s="62"/>
      <c r="N288" s="67"/>
      <c r="O288" s="68"/>
      <c r="P288" s="68"/>
      <c r="Q288" s="69" t="e">
        <f>INDEX('Keyword &amp; Type ref'!$F:$V,MATCH(J288,'Keyword &amp; Type ref'!$F:$F,0),MATCH(B288,'Keyword &amp; Type ref'!$1:$1,0))</f>
        <v>#N/A</v>
      </c>
      <c r="R288" s="70" t="e">
        <f>VLOOKUP(J288,'Keyword &amp; Type ref'!$F:$L,7,FALSE)</f>
        <v>#N/A</v>
      </c>
      <c r="S288" s="71" t="e">
        <f>CONCATENATE(E288,":",VLOOKUP(J288,'Keyword &amp; Type ref'!F:H, 3,FALSE),":",$X288)</f>
        <v>#N/A</v>
      </c>
      <c r="T288" s="72" t="e">
        <f t="shared" si="8"/>
        <v>#N/A</v>
      </c>
      <c r="U288" s="73"/>
      <c r="V288" s="74" t="e">
        <f t="shared" si="9"/>
        <v>#N/A</v>
      </c>
      <c r="W288" s="75"/>
      <c r="X288" s="68"/>
      <c r="Y288" s="68"/>
      <c r="Z288" s="76"/>
      <c r="AA288" s="77" t="e">
        <f>INDEX('MFR_List ref'!$A:$A,MATCH($AB288,'MFR_List ref'!$B:$B,0))</f>
        <v>#N/A</v>
      </c>
      <c r="AB288" s="62"/>
      <c r="AC288" s="78"/>
      <c r="AD288" s="79"/>
      <c r="AE288" s="80"/>
      <c r="AF288" s="60"/>
      <c r="AG288" s="73"/>
      <c r="AH288" s="73"/>
      <c r="AI288" s="73"/>
      <c r="AJ288" s="60"/>
      <c r="AK288" s="73"/>
      <c r="AL288" s="73"/>
      <c r="AM288" s="81"/>
      <c r="AN288" s="73"/>
      <c r="AO288" s="78"/>
      <c r="AP288" s="78"/>
      <c r="AQ288" s="78"/>
      <c r="AR288" s="78"/>
      <c r="AS288" s="73"/>
      <c r="AT288" s="73"/>
      <c r="AU288" s="73"/>
      <c r="AV288" s="78"/>
      <c r="AW288" s="73"/>
      <c r="AX288" s="73"/>
      <c r="AY288" s="82"/>
      <c r="AZ288" s="82"/>
      <c r="BA288" s="73"/>
      <c r="BB288" s="73"/>
      <c r="BC288" s="82"/>
      <c r="BD288" s="73"/>
      <c r="BE288" s="73"/>
      <c r="BF288" s="73"/>
      <c r="BG288" s="73"/>
      <c r="BH288" s="82"/>
      <c r="BI288" s="82"/>
      <c r="BJ288" s="82"/>
      <c r="BK288" s="82"/>
      <c r="BL288" s="82"/>
      <c r="BM288" s="82"/>
      <c r="BN288" s="82"/>
      <c r="BO288" s="73"/>
      <c r="BP288" s="68"/>
      <c r="BQ288" s="73"/>
      <c r="BR288" s="48"/>
    </row>
    <row r="289" spans="1:70" s="47" customFormat="1" ht="34.799999999999997" customHeight="1" x14ac:dyDescent="0.3">
      <c r="A289" s="60"/>
      <c r="B289" s="61" t="e">
        <f>VLOOKUP(E289,'Active-Bldg List ref'!$A:$E,4,FALSE)</f>
        <v>#N/A</v>
      </c>
      <c r="C289" s="61" t="e">
        <f>VLOOKUP(E289,'Active-Bldg List ref'!$A:$E,5,FALSE)</f>
        <v>#N/A</v>
      </c>
      <c r="D289" s="61" t="e">
        <f>VLOOKUP(E289,'Active-Bldg List ref'!$A:$B,2,FALSE)</f>
        <v>#N/A</v>
      </c>
      <c r="E289" s="61" t="e">
        <f>INDEX('Active-Bldg List ref'!$A:$A,MATCH(F289,'Active-Bldg List ref'!$C:$C,0))</f>
        <v>#N/A</v>
      </c>
      <c r="F289" s="62"/>
      <c r="G289" s="63"/>
      <c r="H289" s="64"/>
      <c r="I289" s="61" t="e">
        <f>INDEX('Keyword &amp; Type ref'!B:B,MATCH(K289,'Keyword &amp; Type ref'!D:D,0))</f>
        <v>#N/A</v>
      </c>
      <c r="J289" s="66" t="e">
        <f>INDEX('Keyword &amp; Type ref'!F:F,MATCH(L289,'Keyword &amp; Type ref'!H:H,0))</f>
        <v>#N/A</v>
      </c>
      <c r="K289" s="65"/>
      <c r="L289" s="65"/>
      <c r="M289" s="62"/>
      <c r="N289" s="67"/>
      <c r="O289" s="68"/>
      <c r="P289" s="68"/>
      <c r="Q289" s="69" t="e">
        <f>INDEX('Keyword &amp; Type ref'!$F:$V,MATCH(J289,'Keyword &amp; Type ref'!$F:$F,0),MATCH(B289,'Keyword &amp; Type ref'!$1:$1,0))</f>
        <v>#N/A</v>
      </c>
      <c r="R289" s="70" t="e">
        <f>VLOOKUP(J289,'Keyword &amp; Type ref'!$F:$L,7,FALSE)</f>
        <v>#N/A</v>
      </c>
      <c r="S289" s="71" t="e">
        <f>CONCATENATE(E289,":",VLOOKUP(J289,'Keyword &amp; Type ref'!F:H, 3,FALSE),":",$X289)</f>
        <v>#N/A</v>
      </c>
      <c r="T289" s="72" t="e">
        <f t="shared" si="8"/>
        <v>#N/A</v>
      </c>
      <c r="U289" s="73"/>
      <c r="V289" s="74" t="e">
        <f t="shared" si="9"/>
        <v>#N/A</v>
      </c>
      <c r="W289" s="75"/>
      <c r="X289" s="68"/>
      <c r="Y289" s="68"/>
      <c r="Z289" s="76"/>
      <c r="AA289" s="77" t="e">
        <f>INDEX('MFR_List ref'!$A:$A,MATCH($AB289,'MFR_List ref'!$B:$B,0))</f>
        <v>#N/A</v>
      </c>
      <c r="AB289" s="62"/>
      <c r="AC289" s="78"/>
      <c r="AD289" s="79"/>
      <c r="AE289" s="80"/>
      <c r="AF289" s="60"/>
      <c r="AG289" s="73"/>
      <c r="AH289" s="73"/>
      <c r="AI289" s="73"/>
      <c r="AJ289" s="60"/>
      <c r="AK289" s="73"/>
      <c r="AL289" s="73"/>
      <c r="AM289" s="81"/>
      <c r="AN289" s="73"/>
      <c r="AO289" s="78"/>
      <c r="AP289" s="78"/>
      <c r="AQ289" s="78"/>
      <c r="AR289" s="78"/>
      <c r="AS289" s="73"/>
      <c r="AT289" s="73"/>
      <c r="AU289" s="73"/>
      <c r="AV289" s="78"/>
      <c r="AW289" s="73"/>
      <c r="AX289" s="73"/>
      <c r="AY289" s="82"/>
      <c r="AZ289" s="82"/>
      <c r="BA289" s="73"/>
      <c r="BB289" s="73"/>
      <c r="BC289" s="82"/>
      <c r="BD289" s="73"/>
      <c r="BE289" s="73"/>
      <c r="BF289" s="73"/>
      <c r="BG289" s="73"/>
      <c r="BH289" s="82"/>
      <c r="BI289" s="82"/>
      <c r="BJ289" s="82"/>
      <c r="BK289" s="82"/>
      <c r="BL289" s="82"/>
      <c r="BM289" s="82"/>
      <c r="BN289" s="82"/>
      <c r="BO289" s="73"/>
      <c r="BP289" s="68"/>
      <c r="BQ289" s="73"/>
      <c r="BR289" s="48"/>
    </row>
    <row r="290" spans="1:70" s="47" customFormat="1" ht="34.799999999999997" customHeight="1" x14ac:dyDescent="0.3">
      <c r="A290" s="60"/>
      <c r="B290" s="61" t="e">
        <f>VLOOKUP(E290,'Active-Bldg List ref'!$A:$E,4,FALSE)</f>
        <v>#N/A</v>
      </c>
      <c r="C290" s="61" t="e">
        <f>VLOOKUP(E290,'Active-Bldg List ref'!$A:$E,5,FALSE)</f>
        <v>#N/A</v>
      </c>
      <c r="D290" s="61" t="e">
        <f>VLOOKUP(E290,'Active-Bldg List ref'!$A:$B,2,FALSE)</f>
        <v>#N/A</v>
      </c>
      <c r="E290" s="61" t="e">
        <f>INDEX('Active-Bldg List ref'!$A:$A,MATCH(F290,'Active-Bldg List ref'!$C:$C,0))</f>
        <v>#N/A</v>
      </c>
      <c r="F290" s="62"/>
      <c r="G290" s="63"/>
      <c r="H290" s="64"/>
      <c r="I290" s="61" t="e">
        <f>INDEX('Keyword &amp; Type ref'!B:B,MATCH(K290,'Keyword &amp; Type ref'!D:D,0))</f>
        <v>#N/A</v>
      </c>
      <c r="J290" s="66" t="e">
        <f>INDEX('Keyword &amp; Type ref'!F:F,MATCH(L290,'Keyword &amp; Type ref'!H:H,0))</f>
        <v>#N/A</v>
      </c>
      <c r="K290" s="65"/>
      <c r="L290" s="65"/>
      <c r="M290" s="62"/>
      <c r="N290" s="67"/>
      <c r="O290" s="68"/>
      <c r="P290" s="68"/>
      <c r="Q290" s="69" t="e">
        <f>INDEX('Keyword &amp; Type ref'!$F:$V,MATCH(J290,'Keyword &amp; Type ref'!$F:$F,0),MATCH(B290,'Keyword &amp; Type ref'!$1:$1,0))</f>
        <v>#N/A</v>
      </c>
      <c r="R290" s="70" t="e">
        <f>VLOOKUP(J290,'Keyword &amp; Type ref'!$F:$L,7,FALSE)</f>
        <v>#N/A</v>
      </c>
      <c r="S290" s="71" t="e">
        <f>CONCATENATE(E290,":",VLOOKUP(J290,'Keyword &amp; Type ref'!F:H, 3,FALSE),":",$X290)</f>
        <v>#N/A</v>
      </c>
      <c r="T290" s="72" t="e">
        <f t="shared" si="8"/>
        <v>#N/A</v>
      </c>
      <c r="U290" s="73"/>
      <c r="V290" s="74" t="e">
        <f t="shared" si="9"/>
        <v>#N/A</v>
      </c>
      <c r="W290" s="75"/>
      <c r="X290" s="68"/>
      <c r="Y290" s="68"/>
      <c r="Z290" s="76"/>
      <c r="AA290" s="77" t="e">
        <f>INDEX('MFR_List ref'!$A:$A,MATCH($AB290,'MFR_List ref'!$B:$B,0))</f>
        <v>#N/A</v>
      </c>
      <c r="AB290" s="62"/>
      <c r="AC290" s="78"/>
      <c r="AD290" s="79"/>
      <c r="AE290" s="80"/>
      <c r="AF290" s="60"/>
      <c r="AG290" s="73"/>
      <c r="AH290" s="73"/>
      <c r="AI290" s="73"/>
      <c r="AJ290" s="60"/>
      <c r="AK290" s="73"/>
      <c r="AL290" s="73"/>
      <c r="AM290" s="81"/>
      <c r="AN290" s="73"/>
      <c r="AO290" s="78"/>
      <c r="AP290" s="78"/>
      <c r="AQ290" s="78"/>
      <c r="AR290" s="78"/>
      <c r="AS290" s="73"/>
      <c r="AT290" s="73"/>
      <c r="AU290" s="73"/>
      <c r="AV290" s="78"/>
      <c r="AW290" s="73"/>
      <c r="AX290" s="73"/>
      <c r="AY290" s="82"/>
      <c r="AZ290" s="82"/>
      <c r="BA290" s="73"/>
      <c r="BB290" s="73"/>
      <c r="BC290" s="82"/>
      <c r="BD290" s="73"/>
      <c r="BE290" s="73"/>
      <c r="BF290" s="73"/>
      <c r="BG290" s="73"/>
      <c r="BH290" s="82"/>
      <c r="BI290" s="82"/>
      <c r="BJ290" s="82"/>
      <c r="BK290" s="82"/>
      <c r="BL290" s="82"/>
      <c r="BM290" s="82"/>
      <c r="BN290" s="82"/>
      <c r="BO290" s="73"/>
      <c r="BP290" s="68"/>
      <c r="BQ290" s="73"/>
      <c r="BR290" s="48"/>
    </row>
    <row r="291" spans="1:70" s="47" customFormat="1" ht="34.799999999999997" customHeight="1" x14ac:dyDescent="0.3">
      <c r="A291" s="60"/>
      <c r="B291" s="61" t="e">
        <f>VLOOKUP(E291,'Active-Bldg List ref'!$A:$E,4,FALSE)</f>
        <v>#N/A</v>
      </c>
      <c r="C291" s="61" t="e">
        <f>VLOOKUP(E291,'Active-Bldg List ref'!$A:$E,5,FALSE)</f>
        <v>#N/A</v>
      </c>
      <c r="D291" s="61" t="e">
        <f>VLOOKUP(E291,'Active-Bldg List ref'!$A:$B,2,FALSE)</f>
        <v>#N/A</v>
      </c>
      <c r="E291" s="61" t="e">
        <f>INDEX('Active-Bldg List ref'!$A:$A,MATCH(F291,'Active-Bldg List ref'!$C:$C,0))</f>
        <v>#N/A</v>
      </c>
      <c r="F291" s="62"/>
      <c r="G291" s="63"/>
      <c r="H291" s="64"/>
      <c r="I291" s="61" t="e">
        <f>INDEX('Keyword &amp; Type ref'!B:B,MATCH(K291,'Keyword &amp; Type ref'!D:D,0))</f>
        <v>#N/A</v>
      </c>
      <c r="J291" s="66" t="e">
        <f>INDEX('Keyword &amp; Type ref'!F:F,MATCH(L291,'Keyword &amp; Type ref'!H:H,0))</f>
        <v>#N/A</v>
      </c>
      <c r="K291" s="65"/>
      <c r="L291" s="65"/>
      <c r="M291" s="62"/>
      <c r="N291" s="67"/>
      <c r="O291" s="68"/>
      <c r="P291" s="68"/>
      <c r="Q291" s="69" t="e">
        <f>INDEX('Keyword &amp; Type ref'!$F:$V,MATCH(J291,'Keyword &amp; Type ref'!$F:$F,0),MATCH(B291,'Keyword &amp; Type ref'!$1:$1,0))</f>
        <v>#N/A</v>
      </c>
      <c r="R291" s="70" t="e">
        <f>VLOOKUP(J291,'Keyword &amp; Type ref'!$F:$L,7,FALSE)</f>
        <v>#N/A</v>
      </c>
      <c r="S291" s="71" t="e">
        <f>CONCATENATE(E291,":",VLOOKUP(J291,'Keyword &amp; Type ref'!F:H, 3,FALSE),":",$X291)</f>
        <v>#N/A</v>
      </c>
      <c r="T291" s="72" t="e">
        <f t="shared" si="8"/>
        <v>#N/A</v>
      </c>
      <c r="U291" s="73"/>
      <c r="V291" s="74" t="e">
        <f t="shared" si="9"/>
        <v>#N/A</v>
      </c>
      <c r="W291" s="75"/>
      <c r="X291" s="68"/>
      <c r="Y291" s="68"/>
      <c r="Z291" s="76"/>
      <c r="AA291" s="77" t="e">
        <f>INDEX('MFR_List ref'!$A:$A,MATCH($AB291,'MFR_List ref'!$B:$B,0))</f>
        <v>#N/A</v>
      </c>
      <c r="AB291" s="62"/>
      <c r="AC291" s="78"/>
      <c r="AD291" s="79"/>
      <c r="AE291" s="80"/>
      <c r="AF291" s="60"/>
      <c r="AG291" s="73"/>
      <c r="AH291" s="73"/>
      <c r="AI291" s="73"/>
      <c r="AJ291" s="60"/>
      <c r="AK291" s="73"/>
      <c r="AL291" s="73"/>
      <c r="AM291" s="81"/>
      <c r="AN291" s="73"/>
      <c r="AO291" s="78"/>
      <c r="AP291" s="78"/>
      <c r="AQ291" s="78"/>
      <c r="AR291" s="78"/>
      <c r="AS291" s="73"/>
      <c r="AT291" s="73"/>
      <c r="AU291" s="73"/>
      <c r="AV291" s="78"/>
      <c r="AW291" s="73"/>
      <c r="AX291" s="73"/>
      <c r="AY291" s="82"/>
      <c r="AZ291" s="82"/>
      <c r="BA291" s="73"/>
      <c r="BB291" s="73"/>
      <c r="BC291" s="82"/>
      <c r="BD291" s="73"/>
      <c r="BE291" s="73"/>
      <c r="BF291" s="73"/>
      <c r="BG291" s="73"/>
      <c r="BH291" s="82"/>
      <c r="BI291" s="82"/>
      <c r="BJ291" s="82"/>
      <c r="BK291" s="82"/>
      <c r="BL291" s="82"/>
      <c r="BM291" s="82"/>
      <c r="BN291" s="82"/>
      <c r="BO291" s="73"/>
      <c r="BP291" s="68"/>
      <c r="BQ291" s="73"/>
      <c r="BR291" s="48"/>
    </row>
    <row r="292" spans="1:70" s="47" customFormat="1" ht="34.799999999999997" customHeight="1" x14ac:dyDescent="0.3">
      <c r="A292" s="60"/>
      <c r="B292" s="61" t="e">
        <f>VLOOKUP(E292,'Active-Bldg List ref'!$A:$E,4,FALSE)</f>
        <v>#N/A</v>
      </c>
      <c r="C292" s="61" t="e">
        <f>VLOOKUP(E292,'Active-Bldg List ref'!$A:$E,5,FALSE)</f>
        <v>#N/A</v>
      </c>
      <c r="D292" s="61" t="e">
        <f>VLOOKUP(E292,'Active-Bldg List ref'!$A:$B,2,FALSE)</f>
        <v>#N/A</v>
      </c>
      <c r="E292" s="61" t="e">
        <f>INDEX('Active-Bldg List ref'!$A:$A,MATCH(F292,'Active-Bldg List ref'!$C:$C,0))</f>
        <v>#N/A</v>
      </c>
      <c r="F292" s="62"/>
      <c r="G292" s="63"/>
      <c r="H292" s="64"/>
      <c r="I292" s="61" t="e">
        <f>INDEX('Keyword &amp; Type ref'!B:B,MATCH(K292,'Keyword &amp; Type ref'!D:D,0))</f>
        <v>#N/A</v>
      </c>
      <c r="J292" s="66" t="e">
        <f>INDEX('Keyword &amp; Type ref'!F:F,MATCH(L292,'Keyword &amp; Type ref'!H:H,0))</f>
        <v>#N/A</v>
      </c>
      <c r="K292" s="65"/>
      <c r="L292" s="65"/>
      <c r="M292" s="62"/>
      <c r="N292" s="67"/>
      <c r="O292" s="68"/>
      <c r="P292" s="68"/>
      <c r="Q292" s="69" t="e">
        <f>INDEX('Keyword &amp; Type ref'!$F:$V,MATCH(J292,'Keyword &amp; Type ref'!$F:$F,0),MATCH(B292,'Keyword &amp; Type ref'!$1:$1,0))</f>
        <v>#N/A</v>
      </c>
      <c r="R292" s="70" t="e">
        <f>VLOOKUP(J292,'Keyword &amp; Type ref'!$F:$L,7,FALSE)</f>
        <v>#N/A</v>
      </c>
      <c r="S292" s="71" t="e">
        <f>CONCATENATE(E292,":",VLOOKUP(J292,'Keyword &amp; Type ref'!F:H, 3,FALSE),":",$X292)</f>
        <v>#N/A</v>
      </c>
      <c r="T292" s="72" t="e">
        <f t="shared" si="8"/>
        <v>#N/A</v>
      </c>
      <c r="U292" s="73"/>
      <c r="V292" s="74" t="e">
        <f t="shared" si="9"/>
        <v>#N/A</v>
      </c>
      <c r="W292" s="75"/>
      <c r="X292" s="68"/>
      <c r="Y292" s="68"/>
      <c r="Z292" s="76"/>
      <c r="AA292" s="77" t="e">
        <f>INDEX('MFR_List ref'!$A:$A,MATCH($AB292,'MFR_List ref'!$B:$B,0))</f>
        <v>#N/A</v>
      </c>
      <c r="AB292" s="62"/>
      <c r="AC292" s="78"/>
      <c r="AD292" s="79"/>
      <c r="AE292" s="80"/>
      <c r="AF292" s="60"/>
      <c r="AG292" s="73"/>
      <c r="AH292" s="73"/>
      <c r="AI292" s="73"/>
      <c r="AJ292" s="60"/>
      <c r="AK292" s="73"/>
      <c r="AL292" s="73"/>
      <c r="AM292" s="81"/>
      <c r="AN292" s="73"/>
      <c r="AO292" s="78"/>
      <c r="AP292" s="78"/>
      <c r="AQ292" s="78"/>
      <c r="AR292" s="78"/>
      <c r="AS292" s="73"/>
      <c r="AT292" s="73"/>
      <c r="AU292" s="73"/>
      <c r="AV292" s="78"/>
      <c r="AW292" s="73"/>
      <c r="AX292" s="73"/>
      <c r="AY292" s="82"/>
      <c r="AZ292" s="82"/>
      <c r="BA292" s="73"/>
      <c r="BB292" s="73"/>
      <c r="BC292" s="82"/>
      <c r="BD292" s="73"/>
      <c r="BE292" s="73"/>
      <c r="BF292" s="73"/>
      <c r="BG292" s="73"/>
      <c r="BH292" s="82"/>
      <c r="BI292" s="82"/>
      <c r="BJ292" s="82"/>
      <c r="BK292" s="82"/>
      <c r="BL292" s="82"/>
      <c r="BM292" s="82"/>
      <c r="BN292" s="82"/>
      <c r="BO292" s="73"/>
      <c r="BP292" s="68"/>
      <c r="BQ292" s="73"/>
      <c r="BR292" s="48"/>
    </row>
    <row r="293" spans="1:70" s="47" customFormat="1" ht="34.799999999999997" customHeight="1" x14ac:dyDescent="0.3">
      <c r="A293" s="60"/>
      <c r="B293" s="61" t="e">
        <f>VLOOKUP(E293,'Active-Bldg List ref'!$A:$E,4,FALSE)</f>
        <v>#N/A</v>
      </c>
      <c r="C293" s="61" t="e">
        <f>VLOOKUP(E293,'Active-Bldg List ref'!$A:$E,5,FALSE)</f>
        <v>#N/A</v>
      </c>
      <c r="D293" s="61" t="e">
        <f>VLOOKUP(E293,'Active-Bldg List ref'!$A:$B,2,FALSE)</f>
        <v>#N/A</v>
      </c>
      <c r="E293" s="61" t="e">
        <f>INDEX('Active-Bldg List ref'!$A:$A,MATCH(F293,'Active-Bldg List ref'!$C:$C,0))</f>
        <v>#N/A</v>
      </c>
      <c r="F293" s="62"/>
      <c r="G293" s="63"/>
      <c r="H293" s="64"/>
      <c r="I293" s="61" t="e">
        <f>INDEX('Keyword &amp; Type ref'!B:B,MATCH(K293,'Keyword &amp; Type ref'!D:D,0))</f>
        <v>#N/A</v>
      </c>
      <c r="J293" s="66" t="e">
        <f>INDEX('Keyword &amp; Type ref'!F:F,MATCH(L293,'Keyword &amp; Type ref'!H:H,0))</f>
        <v>#N/A</v>
      </c>
      <c r="K293" s="65"/>
      <c r="L293" s="65"/>
      <c r="M293" s="62"/>
      <c r="N293" s="67"/>
      <c r="O293" s="68"/>
      <c r="P293" s="68"/>
      <c r="Q293" s="69" t="e">
        <f>INDEX('Keyword &amp; Type ref'!$F:$V,MATCH(J293,'Keyword &amp; Type ref'!$F:$F,0),MATCH(B293,'Keyword &amp; Type ref'!$1:$1,0))</f>
        <v>#N/A</v>
      </c>
      <c r="R293" s="70" t="e">
        <f>VLOOKUP(J293,'Keyword &amp; Type ref'!$F:$L,7,FALSE)</f>
        <v>#N/A</v>
      </c>
      <c r="S293" s="71" t="e">
        <f>CONCATENATE(E293,":",VLOOKUP(J293,'Keyword &amp; Type ref'!F:H, 3,FALSE),":",$X293)</f>
        <v>#N/A</v>
      </c>
      <c r="T293" s="72" t="e">
        <f t="shared" si="8"/>
        <v>#N/A</v>
      </c>
      <c r="U293" s="73"/>
      <c r="V293" s="74" t="e">
        <f t="shared" si="9"/>
        <v>#N/A</v>
      </c>
      <c r="W293" s="75"/>
      <c r="X293" s="68"/>
      <c r="Y293" s="68"/>
      <c r="Z293" s="76"/>
      <c r="AA293" s="77" t="e">
        <f>INDEX('MFR_List ref'!$A:$A,MATCH($AB293,'MFR_List ref'!$B:$B,0))</f>
        <v>#N/A</v>
      </c>
      <c r="AB293" s="62"/>
      <c r="AC293" s="78"/>
      <c r="AD293" s="79"/>
      <c r="AE293" s="80"/>
      <c r="AF293" s="60"/>
      <c r="AG293" s="73"/>
      <c r="AH293" s="73"/>
      <c r="AI293" s="73"/>
      <c r="AJ293" s="60"/>
      <c r="AK293" s="73"/>
      <c r="AL293" s="73"/>
      <c r="AM293" s="81"/>
      <c r="AN293" s="73"/>
      <c r="AO293" s="78"/>
      <c r="AP293" s="78"/>
      <c r="AQ293" s="78"/>
      <c r="AR293" s="78"/>
      <c r="AS293" s="73"/>
      <c r="AT293" s="73"/>
      <c r="AU293" s="73"/>
      <c r="AV293" s="78"/>
      <c r="AW293" s="73"/>
      <c r="AX293" s="73"/>
      <c r="AY293" s="82"/>
      <c r="AZ293" s="82"/>
      <c r="BA293" s="73"/>
      <c r="BB293" s="73"/>
      <c r="BC293" s="82"/>
      <c r="BD293" s="73"/>
      <c r="BE293" s="73"/>
      <c r="BF293" s="73"/>
      <c r="BG293" s="73"/>
      <c r="BH293" s="82"/>
      <c r="BI293" s="82"/>
      <c r="BJ293" s="82"/>
      <c r="BK293" s="82"/>
      <c r="BL293" s="82"/>
      <c r="BM293" s="82"/>
      <c r="BN293" s="82"/>
      <c r="BO293" s="73"/>
      <c r="BP293" s="68"/>
      <c r="BQ293" s="73"/>
      <c r="BR293" s="48"/>
    </row>
    <row r="294" spans="1:70" s="47" customFormat="1" ht="34.799999999999997" customHeight="1" x14ac:dyDescent="0.3">
      <c r="A294" s="60"/>
      <c r="B294" s="61" t="e">
        <f>VLOOKUP(E294,'Active-Bldg List ref'!$A:$E,4,FALSE)</f>
        <v>#N/A</v>
      </c>
      <c r="C294" s="61" t="e">
        <f>VLOOKUP(E294,'Active-Bldg List ref'!$A:$E,5,FALSE)</f>
        <v>#N/A</v>
      </c>
      <c r="D294" s="61" t="e">
        <f>VLOOKUP(E294,'Active-Bldg List ref'!$A:$B,2,FALSE)</f>
        <v>#N/A</v>
      </c>
      <c r="E294" s="61" t="e">
        <f>INDEX('Active-Bldg List ref'!$A:$A,MATCH(F294,'Active-Bldg List ref'!$C:$C,0))</f>
        <v>#N/A</v>
      </c>
      <c r="F294" s="62"/>
      <c r="G294" s="63"/>
      <c r="H294" s="64"/>
      <c r="I294" s="61" t="e">
        <f>INDEX('Keyword &amp; Type ref'!B:B,MATCH(K294,'Keyword &amp; Type ref'!D:D,0))</f>
        <v>#N/A</v>
      </c>
      <c r="J294" s="66" t="e">
        <f>INDEX('Keyword &amp; Type ref'!F:F,MATCH(L294,'Keyword &amp; Type ref'!H:H,0))</f>
        <v>#N/A</v>
      </c>
      <c r="K294" s="65"/>
      <c r="L294" s="65"/>
      <c r="M294" s="62"/>
      <c r="N294" s="67"/>
      <c r="O294" s="68"/>
      <c r="P294" s="68"/>
      <c r="Q294" s="69" t="e">
        <f>INDEX('Keyword &amp; Type ref'!$F:$V,MATCH(J294,'Keyword &amp; Type ref'!$F:$F,0),MATCH(B294,'Keyword &amp; Type ref'!$1:$1,0))</f>
        <v>#N/A</v>
      </c>
      <c r="R294" s="70" t="e">
        <f>VLOOKUP(J294,'Keyword &amp; Type ref'!$F:$L,7,FALSE)</f>
        <v>#N/A</v>
      </c>
      <c r="S294" s="71" t="e">
        <f>CONCATENATE(E294,":",VLOOKUP(J294,'Keyword &amp; Type ref'!F:H, 3,FALSE),":",$X294)</f>
        <v>#N/A</v>
      </c>
      <c r="T294" s="72" t="e">
        <f t="shared" si="8"/>
        <v>#N/A</v>
      </c>
      <c r="U294" s="73"/>
      <c r="V294" s="74" t="e">
        <f t="shared" si="9"/>
        <v>#N/A</v>
      </c>
      <c r="W294" s="75"/>
      <c r="X294" s="68"/>
      <c r="Y294" s="68"/>
      <c r="Z294" s="76"/>
      <c r="AA294" s="77" t="e">
        <f>INDEX('MFR_List ref'!$A:$A,MATCH($AB294,'MFR_List ref'!$B:$B,0))</f>
        <v>#N/A</v>
      </c>
      <c r="AB294" s="62"/>
      <c r="AC294" s="78"/>
      <c r="AD294" s="79"/>
      <c r="AE294" s="80"/>
      <c r="AF294" s="60"/>
      <c r="AG294" s="73"/>
      <c r="AH294" s="73"/>
      <c r="AI294" s="73"/>
      <c r="AJ294" s="60"/>
      <c r="AK294" s="73"/>
      <c r="AL294" s="73"/>
      <c r="AM294" s="81"/>
      <c r="AN294" s="73"/>
      <c r="AO294" s="78"/>
      <c r="AP294" s="78"/>
      <c r="AQ294" s="78"/>
      <c r="AR294" s="78"/>
      <c r="AS294" s="73"/>
      <c r="AT294" s="73"/>
      <c r="AU294" s="73"/>
      <c r="AV294" s="78"/>
      <c r="AW294" s="73"/>
      <c r="AX294" s="73"/>
      <c r="AY294" s="82"/>
      <c r="AZ294" s="82"/>
      <c r="BA294" s="73"/>
      <c r="BB294" s="73"/>
      <c r="BC294" s="82"/>
      <c r="BD294" s="73"/>
      <c r="BE294" s="73"/>
      <c r="BF294" s="73"/>
      <c r="BG294" s="73"/>
      <c r="BH294" s="82"/>
      <c r="BI294" s="82"/>
      <c r="BJ294" s="82"/>
      <c r="BK294" s="82"/>
      <c r="BL294" s="82"/>
      <c r="BM294" s="82"/>
      <c r="BN294" s="82"/>
      <c r="BO294" s="73"/>
      <c r="BP294" s="68"/>
      <c r="BQ294" s="73"/>
      <c r="BR294" s="48"/>
    </row>
    <row r="295" spans="1:70" s="47" customFormat="1" ht="34.799999999999997" customHeight="1" x14ac:dyDescent="0.3">
      <c r="A295" s="60"/>
      <c r="B295" s="61" t="e">
        <f>VLOOKUP(E295,'Active-Bldg List ref'!$A:$E,4,FALSE)</f>
        <v>#N/A</v>
      </c>
      <c r="C295" s="61" t="e">
        <f>VLOOKUP(E295,'Active-Bldg List ref'!$A:$E,5,FALSE)</f>
        <v>#N/A</v>
      </c>
      <c r="D295" s="61" t="e">
        <f>VLOOKUP(E295,'Active-Bldg List ref'!$A:$B,2,FALSE)</f>
        <v>#N/A</v>
      </c>
      <c r="E295" s="61" t="e">
        <f>INDEX('Active-Bldg List ref'!$A:$A,MATCH(F295,'Active-Bldg List ref'!$C:$C,0))</f>
        <v>#N/A</v>
      </c>
      <c r="F295" s="62"/>
      <c r="G295" s="63"/>
      <c r="H295" s="64"/>
      <c r="I295" s="61" t="e">
        <f>INDEX('Keyword &amp; Type ref'!B:B,MATCH(K295,'Keyword &amp; Type ref'!D:D,0))</f>
        <v>#N/A</v>
      </c>
      <c r="J295" s="66" t="e">
        <f>INDEX('Keyword &amp; Type ref'!F:F,MATCH(L295,'Keyword &amp; Type ref'!H:H,0))</f>
        <v>#N/A</v>
      </c>
      <c r="K295" s="65"/>
      <c r="L295" s="65"/>
      <c r="M295" s="62"/>
      <c r="N295" s="67"/>
      <c r="O295" s="68"/>
      <c r="P295" s="68"/>
      <c r="Q295" s="69" t="e">
        <f>INDEX('Keyword &amp; Type ref'!$F:$V,MATCH(J295,'Keyword &amp; Type ref'!$F:$F,0),MATCH(B295,'Keyword &amp; Type ref'!$1:$1,0))</f>
        <v>#N/A</v>
      </c>
      <c r="R295" s="70" t="e">
        <f>VLOOKUP(J295,'Keyword &amp; Type ref'!$F:$L,7,FALSE)</f>
        <v>#N/A</v>
      </c>
      <c r="S295" s="71" t="e">
        <f>CONCATENATE(E295,":",VLOOKUP(J295,'Keyword &amp; Type ref'!F:H, 3,FALSE),":",$X295)</f>
        <v>#N/A</v>
      </c>
      <c r="T295" s="72" t="e">
        <f t="shared" si="8"/>
        <v>#N/A</v>
      </c>
      <c r="U295" s="73"/>
      <c r="V295" s="74" t="e">
        <f t="shared" si="9"/>
        <v>#N/A</v>
      </c>
      <c r="W295" s="75"/>
      <c r="X295" s="68"/>
      <c r="Y295" s="68"/>
      <c r="Z295" s="76"/>
      <c r="AA295" s="77" t="e">
        <f>INDEX('MFR_List ref'!$A:$A,MATCH($AB295,'MFR_List ref'!$B:$B,0))</f>
        <v>#N/A</v>
      </c>
      <c r="AB295" s="62"/>
      <c r="AC295" s="78"/>
      <c r="AD295" s="79"/>
      <c r="AE295" s="80"/>
      <c r="AF295" s="60"/>
      <c r="AG295" s="73"/>
      <c r="AH295" s="73"/>
      <c r="AI295" s="73"/>
      <c r="AJ295" s="60"/>
      <c r="AK295" s="73"/>
      <c r="AL295" s="73"/>
      <c r="AM295" s="81"/>
      <c r="AN295" s="73"/>
      <c r="AO295" s="78"/>
      <c r="AP295" s="78"/>
      <c r="AQ295" s="78"/>
      <c r="AR295" s="78"/>
      <c r="AS295" s="73"/>
      <c r="AT295" s="73"/>
      <c r="AU295" s="73"/>
      <c r="AV295" s="78"/>
      <c r="AW295" s="73"/>
      <c r="AX295" s="73"/>
      <c r="AY295" s="82"/>
      <c r="AZ295" s="82"/>
      <c r="BA295" s="73"/>
      <c r="BB295" s="73"/>
      <c r="BC295" s="82"/>
      <c r="BD295" s="73"/>
      <c r="BE295" s="73"/>
      <c r="BF295" s="73"/>
      <c r="BG295" s="73"/>
      <c r="BH295" s="82"/>
      <c r="BI295" s="82"/>
      <c r="BJ295" s="82"/>
      <c r="BK295" s="82"/>
      <c r="BL295" s="82"/>
      <c r="BM295" s="82"/>
      <c r="BN295" s="82"/>
      <c r="BO295" s="73"/>
      <c r="BP295" s="68"/>
      <c r="BQ295" s="73"/>
      <c r="BR295" s="48"/>
    </row>
    <row r="296" spans="1:70" s="47" customFormat="1" ht="34.799999999999997" customHeight="1" x14ac:dyDescent="0.3">
      <c r="A296" s="60"/>
      <c r="B296" s="61" t="e">
        <f>VLOOKUP(E296,'Active-Bldg List ref'!$A:$E,4,FALSE)</f>
        <v>#N/A</v>
      </c>
      <c r="C296" s="61" t="e">
        <f>VLOOKUP(E296,'Active-Bldg List ref'!$A:$E,5,FALSE)</f>
        <v>#N/A</v>
      </c>
      <c r="D296" s="61" t="e">
        <f>VLOOKUP(E296,'Active-Bldg List ref'!$A:$B,2,FALSE)</f>
        <v>#N/A</v>
      </c>
      <c r="E296" s="61" t="e">
        <f>INDEX('Active-Bldg List ref'!$A:$A,MATCH(F296,'Active-Bldg List ref'!$C:$C,0))</f>
        <v>#N/A</v>
      </c>
      <c r="F296" s="62"/>
      <c r="G296" s="63"/>
      <c r="H296" s="64"/>
      <c r="I296" s="61" t="e">
        <f>INDEX('Keyword &amp; Type ref'!B:B,MATCH(K296,'Keyword &amp; Type ref'!D:D,0))</f>
        <v>#N/A</v>
      </c>
      <c r="J296" s="66" t="e">
        <f>INDEX('Keyword &amp; Type ref'!F:F,MATCH(L296,'Keyword &amp; Type ref'!H:H,0))</f>
        <v>#N/A</v>
      </c>
      <c r="K296" s="65"/>
      <c r="L296" s="65"/>
      <c r="M296" s="62"/>
      <c r="N296" s="67"/>
      <c r="O296" s="68"/>
      <c r="P296" s="68"/>
      <c r="Q296" s="69" t="e">
        <f>INDEX('Keyword &amp; Type ref'!$F:$V,MATCH(J296,'Keyword &amp; Type ref'!$F:$F,0),MATCH(B296,'Keyword &amp; Type ref'!$1:$1,0))</f>
        <v>#N/A</v>
      </c>
      <c r="R296" s="70" t="e">
        <f>VLOOKUP(J296,'Keyword &amp; Type ref'!$F:$L,7,FALSE)</f>
        <v>#N/A</v>
      </c>
      <c r="S296" s="71" t="e">
        <f>CONCATENATE(E296,":",VLOOKUP(J296,'Keyword &amp; Type ref'!F:H, 3,FALSE),":",$X296)</f>
        <v>#N/A</v>
      </c>
      <c r="T296" s="72" t="e">
        <f t="shared" si="8"/>
        <v>#N/A</v>
      </c>
      <c r="U296" s="73"/>
      <c r="V296" s="74" t="e">
        <f t="shared" si="9"/>
        <v>#N/A</v>
      </c>
      <c r="W296" s="75"/>
      <c r="X296" s="68"/>
      <c r="Y296" s="68"/>
      <c r="Z296" s="76"/>
      <c r="AA296" s="77" t="e">
        <f>INDEX('MFR_List ref'!$A:$A,MATCH($AB296,'MFR_List ref'!$B:$B,0))</f>
        <v>#N/A</v>
      </c>
      <c r="AB296" s="62"/>
      <c r="AC296" s="78"/>
      <c r="AD296" s="79"/>
      <c r="AE296" s="80"/>
      <c r="AF296" s="60"/>
      <c r="AG296" s="73"/>
      <c r="AH296" s="73"/>
      <c r="AI296" s="73"/>
      <c r="AJ296" s="60"/>
      <c r="AK296" s="73"/>
      <c r="AL296" s="73"/>
      <c r="AM296" s="81"/>
      <c r="AN296" s="73"/>
      <c r="AO296" s="78"/>
      <c r="AP296" s="78"/>
      <c r="AQ296" s="78"/>
      <c r="AR296" s="78"/>
      <c r="AS296" s="73"/>
      <c r="AT296" s="73"/>
      <c r="AU296" s="73"/>
      <c r="AV296" s="78"/>
      <c r="AW296" s="73"/>
      <c r="AX296" s="73"/>
      <c r="AY296" s="82"/>
      <c r="AZ296" s="82"/>
      <c r="BA296" s="73"/>
      <c r="BB296" s="73"/>
      <c r="BC296" s="82"/>
      <c r="BD296" s="73"/>
      <c r="BE296" s="73"/>
      <c r="BF296" s="73"/>
      <c r="BG296" s="73"/>
      <c r="BH296" s="82"/>
      <c r="BI296" s="82"/>
      <c r="BJ296" s="82"/>
      <c r="BK296" s="82"/>
      <c r="BL296" s="82"/>
      <c r="BM296" s="82"/>
      <c r="BN296" s="82"/>
      <c r="BO296" s="73"/>
      <c r="BP296" s="68"/>
      <c r="BQ296" s="73"/>
      <c r="BR296" s="48"/>
    </row>
    <row r="297" spans="1:70" s="47" customFormat="1" ht="34.799999999999997" customHeight="1" x14ac:dyDescent="0.3">
      <c r="A297" s="60"/>
      <c r="B297" s="61" t="e">
        <f>VLOOKUP(E297,'Active-Bldg List ref'!$A:$E,4,FALSE)</f>
        <v>#N/A</v>
      </c>
      <c r="C297" s="61" t="e">
        <f>VLOOKUP(E297,'Active-Bldg List ref'!$A:$E,5,FALSE)</f>
        <v>#N/A</v>
      </c>
      <c r="D297" s="61" t="e">
        <f>VLOOKUP(E297,'Active-Bldg List ref'!$A:$B,2,FALSE)</f>
        <v>#N/A</v>
      </c>
      <c r="E297" s="61" t="e">
        <f>INDEX('Active-Bldg List ref'!$A:$A,MATCH(F297,'Active-Bldg List ref'!$C:$C,0))</f>
        <v>#N/A</v>
      </c>
      <c r="F297" s="62"/>
      <c r="G297" s="63"/>
      <c r="H297" s="64"/>
      <c r="I297" s="61" t="e">
        <f>INDEX('Keyword &amp; Type ref'!B:B,MATCH(K297,'Keyword &amp; Type ref'!D:D,0))</f>
        <v>#N/A</v>
      </c>
      <c r="J297" s="66" t="e">
        <f>INDEX('Keyword &amp; Type ref'!F:F,MATCH(L297,'Keyword &amp; Type ref'!H:H,0))</f>
        <v>#N/A</v>
      </c>
      <c r="K297" s="65"/>
      <c r="L297" s="65"/>
      <c r="M297" s="62"/>
      <c r="N297" s="67"/>
      <c r="O297" s="68"/>
      <c r="P297" s="68"/>
      <c r="Q297" s="69" t="e">
        <f>INDEX('Keyword &amp; Type ref'!$F:$V,MATCH(J297,'Keyword &amp; Type ref'!$F:$F,0),MATCH(B297,'Keyword &amp; Type ref'!$1:$1,0))</f>
        <v>#N/A</v>
      </c>
      <c r="R297" s="70" t="e">
        <f>VLOOKUP(J297,'Keyword &amp; Type ref'!$F:$L,7,FALSE)</f>
        <v>#N/A</v>
      </c>
      <c r="S297" s="71" t="e">
        <f>CONCATENATE(E297,":",VLOOKUP(J297,'Keyword &amp; Type ref'!F:H, 3,FALSE),":",$X297)</f>
        <v>#N/A</v>
      </c>
      <c r="T297" s="72" t="e">
        <f t="shared" si="8"/>
        <v>#N/A</v>
      </c>
      <c r="U297" s="73"/>
      <c r="V297" s="74" t="e">
        <f t="shared" si="9"/>
        <v>#N/A</v>
      </c>
      <c r="W297" s="75"/>
      <c r="X297" s="68"/>
      <c r="Y297" s="68"/>
      <c r="Z297" s="76"/>
      <c r="AA297" s="77" t="e">
        <f>INDEX('MFR_List ref'!$A:$A,MATCH($AB297,'MFR_List ref'!$B:$B,0))</f>
        <v>#N/A</v>
      </c>
      <c r="AB297" s="62"/>
      <c r="AC297" s="78"/>
      <c r="AD297" s="79"/>
      <c r="AE297" s="80"/>
      <c r="AF297" s="60"/>
      <c r="AG297" s="73"/>
      <c r="AH297" s="73"/>
      <c r="AI297" s="73"/>
      <c r="AJ297" s="60"/>
      <c r="AK297" s="73"/>
      <c r="AL297" s="73"/>
      <c r="AM297" s="81"/>
      <c r="AN297" s="73"/>
      <c r="AO297" s="78"/>
      <c r="AP297" s="78"/>
      <c r="AQ297" s="78"/>
      <c r="AR297" s="78"/>
      <c r="AS297" s="73"/>
      <c r="AT297" s="73"/>
      <c r="AU297" s="73"/>
      <c r="AV297" s="78"/>
      <c r="AW297" s="73"/>
      <c r="AX297" s="73"/>
      <c r="AY297" s="82"/>
      <c r="AZ297" s="82"/>
      <c r="BA297" s="73"/>
      <c r="BB297" s="73"/>
      <c r="BC297" s="82"/>
      <c r="BD297" s="73"/>
      <c r="BE297" s="73"/>
      <c r="BF297" s="73"/>
      <c r="BG297" s="73"/>
      <c r="BH297" s="82"/>
      <c r="BI297" s="82"/>
      <c r="BJ297" s="82"/>
      <c r="BK297" s="82"/>
      <c r="BL297" s="82"/>
      <c r="BM297" s="82"/>
      <c r="BN297" s="82"/>
      <c r="BO297" s="73"/>
      <c r="BP297" s="68"/>
      <c r="BQ297" s="73"/>
      <c r="BR297" s="48"/>
    </row>
    <row r="298" spans="1:70" s="47" customFormat="1" ht="34.799999999999997" customHeight="1" x14ac:dyDescent="0.3">
      <c r="A298" s="60"/>
      <c r="B298" s="61" t="e">
        <f>VLOOKUP(E298,'Active-Bldg List ref'!$A:$E,4,FALSE)</f>
        <v>#N/A</v>
      </c>
      <c r="C298" s="61" t="e">
        <f>VLOOKUP(E298,'Active-Bldg List ref'!$A:$E,5,FALSE)</f>
        <v>#N/A</v>
      </c>
      <c r="D298" s="61" t="e">
        <f>VLOOKUP(E298,'Active-Bldg List ref'!$A:$B,2,FALSE)</f>
        <v>#N/A</v>
      </c>
      <c r="E298" s="61" t="e">
        <f>INDEX('Active-Bldg List ref'!$A:$A,MATCH(F298,'Active-Bldg List ref'!$C:$C,0))</f>
        <v>#N/A</v>
      </c>
      <c r="F298" s="62"/>
      <c r="G298" s="63"/>
      <c r="H298" s="64"/>
      <c r="I298" s="61" t="e">
        <f>INDEX('Keyword &amp; Type ref'!B:B,MATCH(K298,'Keyword &amp; Type ref'!D:D,0))</f>
        <v>#N/A</v>
      </c>
      <c r="J298" s="66" t="e">
        <f>INDEX('Keyword &amp; Type ref'!F:F,MATCH(L298,'Keyword &amp; Type ref'!H:H,0))</f>
        <v>#N/A</v>
      </c>
      <c r="K298" s="65"/>
      <c r="L298" s="65"/>
      <c r="M298" s="62"/>
      <c r="N298" s="67"/>
      <c r="O298" s="68"/>
      <c r="P298" s="68"/>
      <c r="Q298" s="69" t="e">
        <f>INDEX('Keyword &amp; Type ref'!$F:$V,MATCH(J298,'Keyword &amp; Type ref'!$F:$F,0),MATCH(B298,'Keyword &amp; Type ref'!$1:$1,0))</f>
        <v>#N/A</v>
      </c>
      <c r="R298" s="70" t="e">
        <f>VLOOKUP(J298,'Keyword &amp; Type ref'!$F:$L,7,FALSE)</f>
        <v>#N/A</v>
      </c>
      <c r="S298" s="71" t="e">
        <f>CONCATENATE(E298,":",VLOOKUP(J298,'Keyword &amp; Type ref'!F:H, 3,FALSE),":",$X298)</f>
        <v>#N/A</v>
      </c>
      <c r="T298" s="72" t="e">
        <f t="shared" si="8"/>
        <v>#N/A</v>
      </c>
      <c r="U298" s="73"/>
      <c r="V298" s="74" t="e">
        <f t="shared" si="9"/>
        <v>#N/A</v>
      </c>
      <c r="W298" s="75"/>
      <c r="X298" s="68"/>
      <c r="Y298" s="68"/>
      <c r="Z298" s="76"/>
      <c r="AA298" s="77" t="e">
        <f>INDEX('MFR_List ref'!$A:$A,MATCH($AB298,'MFR_List ref'!$B:$B,0))</f>
        <v>#N/A</v>
      </c>
      <c r="AB298" s="62"/>
      <c r="AC298" s="78"/>
      <c r="AD298" s="79"/>
      <c r="AE298" s="80"/>
      <c r="AF298" s="60"/>
      <c r="AG298" s="73"/>
      <c r="AH298" s="73"/>
      <c r="AI298" s="73"/>
      <c r="AJ298" s="60"/>
      <c r="AK298" s="73"/>
      <c r="AL298" s="73"/>
      <c r="AM298" s="81"/>
      <c r="AN298" s="73"/>
      <c r="AO298" s="78"/>
      <c r="AP298" s="78"/>
      <c r="AQ298" s="78"/>
      <c r="AR298" s="78"/>
      <c r="AS298" s="73"/>
      <c r="AT298" s="73"/>
      <c r="AU298" s="73"/>
      <c r="AV298" s="78"/>
      <c r="AW298" s="73"/>
      <c r="AX298" s="73"/>
      <c r="AY298" s="82"/>
      <c r="AZ298" s="82"/>
      <c r="BA298" s="73"/>
      <c r="BB298" s="73"/>
      <c r="BC298" s="82"/>
      <c r="BD298" s="73"/>
      <c r="BE298" s="73"/>
      <c r="BF298" s="73"/>
      <c r="BG298" s="73"/>
      <c r="BH298" s="82"/>
      <c r="BI298" s="82"/>
      <c r="BJ298" s="82"/>
      <c r="BK298" s="82"/>
      <c r="BL298" s="82"/>
      <c r="BM298" s="82"/>
      <c r="BN298" s="82"/>
      <c r="BO298" s="73"/>
      <c r="BP298" s="68"/>
      <c r="BQ298" s="73"/>
      <c r="BR298" s="48"/>
    </row>
    <row r="299" spans="1:70" s="47" customFormat="1" ht="34.799999999999997" customHeight="1" x14ac:dyDescent="0.3">
      <c r="A299" s="60"/>
      <c r="B299" s="61" t="e">
        <f>VLOOKUP(E299,'Active-Bldg List ref'!$A:$E,4,FALSE)</f>
        <v>#N/A</v>
      </c>
      <c r="C299" s="61" t="e">
        <f>VLOOKUP(E299,'Active-Bldg List ref'!$A:$E,5,FALSE)</f>
        <v>#N/A</v>
      </c>
      <c r="D299" s="61" t="e">
        <f>VLOOKUP(E299,'Active-Bldg List ref'!$A:$B,2,FALSE)</f>
        <v>#N/A</v>
      </c>
      <c r="E299" s="61" t="e">
        <f>INDEX('Active-Bldg List ref'!$A:$A,MATCH(F299,'Active-Bldg List ref'!$C:$C,0))</f>
        <v>#N/A</v>
      </c>
      <c r="F299" s="62"/>
      <c r="G299" s="63"/>
      <c r="H299" s="64"/>
      <c r="I299" s="61" t="e">
        <f>INDEX('Keyword &amp; Type ref'!B:B,MATCH(K299,'Keyword &amp; Type ref'!D:D,0))</f>
        <v>#N/A</v>
      </c>
      <c r="J299" s="66" t="e">
        <f>INDEX('Keyword &amp; Type ref'!F:F,MATCH(L299,'Keyword &amp; Type ref'!H:H,0))</f>
        <v>#N/A</v>
      </c>
      <c r="K299" s="65"/>
      <c r="L299" s="65"/>
      <c r="M299" s="62"/>
      <c r="N299" s="67"/>
      <c r="O299" s="68"/>
      <c r="P299" s="68"/>
      <c r="Q299" s="69" t="e">
        <f>INDEX('Keyword &amp; Type ref'!$F:$V,MATCH(J299,'Keyword &amp; Type ref'!$F:$F,0),MATCH(B299,'Keyword &amp; Type ref'!$1:$1,0))</f>
        <v>#N/A</v>
      </c>
      <c r="R299" s="70" t="e">
        <f>VLOOKUP(J299,'Keyword &amp; Type ref'!$F:$L,7,FALSE)</f>
        <v>#N/A</v>
      </c>
      <c r="S299" s="71" t="e">
        <f>CONCATENATE(E299,":",VLOOKUP(J299,'Keyword &amp; Type ref'!F:H, 3,FALSE),":",$X299)</f>
        <v>#N/A</v>
      </c>
      <c r="T299" s="72" t="e">
        <f t="shared" si="8"/>
        <v>#N/A</v>
      </c>
      <c r="U299" s="73"/>
      <c r="V299" s="74" t="e">
        <f t="shared" si="9"/>
        <v>#N/A</v>
      </c>
      <c r="W299" s="75"/>
      <c r="X299" s="68"/>
      <c r="Y299" s="68"/>
      <c r="Z299" s="76"/>
      <c r="AA299" s="77" t="e">
        <f>INDEX('MFR_List ref'!$A:$A,MATCH($AB299,'MFR_List ref'!$B:$B,0))</f>
        <v>#N/A</v>
      </c>
      <c r="AB299" s="62"/>
      <c r="AC299" s="78"/>
      <c r="AD299" s="79"/>
      <c r="AE299" s="80"/>
      <c r="AF299" s="60"/>
      <c r="AG299" s="73"/>
      <c r="AH299" s="73"/>
      <c r="AI299" s="73"/>
      <c r="AJ299" s="60"/>
      <c r="AK299" s="73"/>
      <c r="AL299" s="73"/>
      <c r="AM299" s="81"/>
      <c r="AN299" s="73"/>
      <c r="AO299" s="78"/>
      <c r="AP299" s="78"/>
      <c r="AQ299" s="78"/>
      <c r="AR299" s="78"/>
      <c r="AS299" s="73"/>
      <c r="AT299" s="73"/>
      <c r="AU299" s="73"/>
      <c r="AV299" s="78"/>
      <c r="AW299" s="73"/>
      <c r="AX299" s="73"/>
      <c r="AY299" s="82"/>
      <c r="AZ299" s="82"/>
      <c r="BA299" s="73"/>
      <c r="BB299" s="73"/>
      <c r="BC299" s="82"/>
      <c r="BD299" s="73"/>
      <c r="BE299" s="73"/>
      <c r="BF299" s="73"/>
      <c r="BG299" s="73"/>
      <c r="BH299" s="82"/>
      <c r="BI299" s="82"/>
      <c r="BJ299" s="82"/>
      <c r="BK299" s="82"/>
      <c r="BL299" s="82"/>
      <c r="BM299" s="82"/>
      <c r="BN299" s="82"/>
      <c r="BO299" s="73"/>
      <c r="BP299" s="68"/>
      <c r="BQ299" s="73"/>
      <c r="BR299" s="48"/>
    </row>
    <row r="300" spans="1:70" s="47" customFormat="1" ht="34.799999999999997" customHeight="1" x14ac:dyDescent="0.3">
      <c r="A300" s="60"/>
      <c r="B300" s="61" t="e">
        <f>VLOOKUP(E300,'Active-Bldg List ref'!$A:$E,4,FALSE)</f>
        <v>#N/A</v>
      </c>
      <c r="C300" s="61" t="e">
        <f>VLOOKUP(E300,'Active-Bldg List ref'!$A:$E,5,FALSE)</f>
        <v>#N/A</v>
      </c>
      <c r="D300" s="61" t="e">
        <f>VLOOKUP(E300,'Active-Bldg List ref'!$A:$B,2,FALSE)</f>
        <v>#N/A</v>
      </c>
      <c r="E300" s="61" t="e">
        <f>INDEX('Active-Bldg List ref'!$A:$A,MATCH(F300,'Active-Bldg List ref'!$C:$C,0))</f>
        <v>#N/A</v>
      </c>
      <c r="F300" s="62"/>
      <c r="G300" s="63"/>
      <c r="H300" s="64"/>
      <c r="I300" s="61" t="e">
        <f>INDEX('Keyword &amp; Type ref'!B:B,MATCH(K300,'Keyword &amp; Type ref'!D:D,0))</f>
        <v>#N/A</v>
      </c>
      <c r="J300" s="66" t="e">
        <f>INDEX('Keyword &amp; Type ref'!F:F,MATCH(L300,'Keyword &amp; Type ref'!H:H,0))</f>
        <v>#N/A</v>
      </c>
      <c r="K300" s="65"/>
      <c r="L300" s="65"/>
      <c r="M300" s="62"/>
      <c r="N300" s="67"/>
      <c r="O300" s="68"/>
      <c r="P300" s="68"/>
      <c r="Q300" s="69" t="e">
        <f>INDEX('Keyword &amp; Type ref'!$F:$V,MATCH(J300,'Keyword &amp; Type ref'!$F:$F,0),MATCH(B300,'Keyword &amp; Type ref'!$1:$1,0))</f>
        <v>#N/A</v>
      </c>
      <c r="R300" s="70" t="e">
        <f>VLOOKUP(J300,'Keyword &amp; Type ref'!$F:$L,7,FALSE)</f>
        <v>#N/A</v>
      </c>
      <c r="S300" s="71" t="e">
        <f>CONCATENATE(E300,":",VLOOKUP(J300,'Keyword &amp; Type ref'!F:H, 3,FALSE),":",$X300)</f>
        <v>#N/A</v>
      </c>
      <c r="T300" s="72" t="e">
        <f t="shared" si="8"/>
        <v>#N/A</v>
      </c>
      <c r="U300" s="73"/>
      <c r="V300" s="74" t="e">
        <f t="shared" si="9"/>
        <v>#N/A</v>
      </c>
      <c r="W300" s="75"/>
      <c r="X300" s="68"/>
      <c r="Y300" s="68"/>
      <c r="Z300" s="76"/>
      <c r="AA300" s="77" t="e">
        <f>INDEX('MFR_List ref'!$A:$A,MATCH($AB300,'MFR_List ref'!$B:$B,0))</f>
        <v>#N/A</v>
      </c>
      <c r="AB300" s="62"/>
      <c r="AC300" s="78"/>
      <c r="AD300" s="79"/>
      <c r="AE300" s="80"/>
      <c r="AF300" s="60"/>
      <c r="AG300" s="73"/>
      <c r="AH300" s="73"/>
      <c r="AI300" s="73"/>
      <c r="AJ300" s="60"/>
      <c r="AK300" s="73"/>
      <c r="AL300" s="73"/>
      <c r="AM300" s="81"/>
      <c r="AN300" s="73"/>
      <c r="AO300" s="78"/>
      <c r="AP300" s="78"/>
      <c r="AQ300" s="78"/>
      <c r="AR300" s="78"/>
      <c r="AS300" s="73"/>
      <c r="AT300" s="73"/>
      <c r="AU300" s="73"/>
      <c r="AV300" s="78"/>
      <c r="AW300" s="73"/>
      <c r="AX300" s="73"/>
      <c r="AY300" s="82"/>
      <c r="AZ300" s="82"/>
      <c r="BA300" s="73"/>
      <c r="BB300" s="73"/>
      <c r="BC300" s="82"/>
      <c r="BD300" s="73"/>
      <c r="BE300" s="73"/>
      <c r="BF300" s="73"/>
      <c r="BG300" s="73"/>
      <c r="BH300" s="82"/>
      <c r="BI300" s="82"/>
      <c r="BJ300" s="82"/>
      <c r="BK300" s="82"/>
      <c r="BL300" s="82"/>
      <c r="BM300" s="82"/>
      <c r="BN300" s="82"/>
      <c r="BO300" s="73"/>
      <c r="BP300" s="68"/>
      <c r="BQ300" s="73"/>
      <c r="BR300" s="48"/>
    </row>
    <row r="301" spans="1:70" s="47" customFormat="1" ht="34.799999999999997" customHeight="1" x14ac:dyDescent="0.3">
      <c r="A301" s="60"/>
      <c r="B301" s="61" t="e">
        <f>VLOOKUP(E301,'Active-Bldg List ref'!$A:$E,4,FALSE)</f>
        <v>#N/A</v>
      </c>
      <c r="C301" s="61" t="e">
        <f>VLOOKUP(E301,'Active-Bldg List ref'!$A:$E,5,FALSE)</f>
        <v>#N/A</v>
      </c>
      <c r="D301" s="61" t="e">
        <f>VLOOKUP(E301,'Active-Bldg List ref'!$A:$B,2,FALSE)</f>
        <v>#N/A</v>
      </c>
      <c r="E301" s="61" t="e">
        <f>INDEX('Active-Bldg List ref'!$A:$A,MATCH(F301,'Active-Bldg List ref'!$C:$C,0))</f>
        <v>#N/A</v>
      </c>
      <c r="F301" s="62"/>
      <c r="G301" s="63"/>
      <c r="H301" s="64"/>
      <c r="I301" s="61" t="e">
        <f>INDEX('Keyword &amp; Type ref'!B:B,MATCH(K301,'Keyword &amp; Type ref'!D:D,0))</f>
        <v>#N/A</v>
      </c>
      <c r="J301" s="66" t="e">
        <f>INDEX('Keyword &amp; Type ref'!F:F,MATCH(L301,'Keyword &amp; Type ref'!H:H,0))</f>
        <v>#N/A</v>
      </c>
      <c r="K301" s="65"/>
      <c r="L301" s="65"/>
      <c r="M301" s="62"/>
      <c r="N301" s="67"/>
      <c r="O301" s="68"/>
      <c r="P301" s="68"/>
      <c r="Q301" s="69" t="e">
        <f>INDEX('Keyword &amp; Type ref'!$F:$V,MATCH(J301,'Keyword &amp; Type ref'!$F:$F,0),MATCH(B301,'Keyword &amp; Type ref'!$1:$1,0))</f>
        <v>#N/A</v>
      </c>
      <c r="R301" s="70" t="e">
        <f>VLOOKUP(J301,'Keyword &amp; Type ref'!$F:$L,7,FALSE)</f>
        <v>#N/A</v>
      </c>
      <c r="S301" s="71" t="e">
        <f>CONCATENATE(E301,":",VLOOKUP(J301,'Keyword &amp; Type ref'!F:H, 3,FALSE),":",$X301)</f>
        <v>#N/A</v>
      </c>
      <c r="T301" s="72" t="e">
        <f t="shared" si="8"/>
        <v>#N/A</v>
      </c>
      <c r="U301" s="73"/>
      <c r="V301" s="74" t="e">
        <f t="shared" si="9"/>
        <v>#N/A</v>
      </c>
      <c r="W301" s="75"/>
      <c r="X301" s="68"/>
      <c r="Y301" s="68"/>
      <c r="Z301" s="76"/>
      <c r="AA301" s="77" t="e">
        <f>INDEX('MFR_List ref'!$A:$A,MATCH($AB301,'MFR_List ref'!$B:$B,0))</f>
        <v>#N/A</v>
      </c>
      <c r="AB301" s="62"/>
      <c r="AC301" s="78"/>
      <c r="AD301" s="79"/>
      <c r="AE301" s="80"/>
      <c r="AF301" s="60"/>
      <c r="AG301" s="73"/>
      <c r="AH301" s="73"/>
      <c r="AI301" s="73"/>
      <c r="AJ301" s="60"/>
      <c r="AK301" s="73"/>
      <c r="AL301" s="73"/>
      <c r="AM301" s="81"/>
      <c r="AN301" s="73"/>
      <c r="AO301" s="78"/>
      <c r="AP301" s="78"/>
      <c r="AQ301" s="78"/>
      <c r="AR301" s="78"/>
      <c r="AS301" s="73"/>
      <c r="AT301" s="73"/>
      <c r="AU301" s="73"/>
      <c r="AV301" s="78"/>
      <c r="AW301" s="73"/>
      <c r="AX301" s="73"/>
      <c r="AY301" s="82"/>
      <c r="AZ301" s="82"/>
      <c r="BA301" s="73"/>
      <c r="BB301" s="73"/>
      <c r="BC301" s="82"/>
      <c r="BD301" s="73"/>
      <c r="BE301" s="73"/>
      <c r="BF301" s="73"/>
      <c r="BG301" s="73"/>
      <c r="BH301" s="82"/>
      <c r="BI301" s="82"/>
      <c r="BJ301" s="82"/>
      <c r="BK301" s="82"/>
      <c r="BL301" s="82"/>
      <c r="BM301" s="82"/>
      <c r="BN301" s="82"/>
      <c r="BO301" s="73"/>
      <c r="BP301" s="68"/>
      <c r="BQ301" s="73"/>
      <c r="BR301" s="48"/>
    </row>
    <row r="302" spans="1:70" s="47" customFormat="1" ht="34.799999999999997" customHeight="1" x14ac:dyDescent="0.3">
      <c r="A302" s="60"/>
      <c r="B302" s="61" t="e">
        <f>VLOOKUP(E302,'Active-Bldg List ref'!$A:$E,4,FALSE)</f>
        <v>#N/A</v>
      </c>
      <c r="C302" s="61" t="e">
        <f>VLOOKUP(E302,'Active-Bldg List ref'!$A:$E,5,FALSE)</f>
        <v>#N/A</v>
      </c>
      <c r="D302" s="61" t="e">
        <f>VLOOKUP(E302,'Active-Bldg List ref'!$A:$B,2,FALSE)</f>
        <v>#N/A</v>
      </c>
      <c r="E302" s="61" t="e">
        <f>INDEX('Active-Bldg List ref'!$A:$A,MATCH(F302,'Active-Bldg List ref'!$C:$C,0))</f>
        <v>#N/A</v>
      </c>
      <c r="F302" s="62"/>
      <c r="G302" s="63"/>
      <c r="H302" s="64"/>
      <c r="I302" s="61" t="e">
        <f>INDEX('Keyword &amp; Type ref'!B:B,MATCH(K302,'Keyword &amp; Type ref'!D:D,0))</f>
        <v>#N/A</v>
      </c>
      <c r="J302" s="66" t="e">
        <f>INDEX('Keyword &amp; Type ref'!F:F,MATCH(L302,'Keyword &amp; Type ref'!H:H,0))</f>
        <v>#N/A</v>
      </c>
      <c r="K302" s="65"/>
      <c r="L302" s="65"/>
      <c r="M302" s="62"/>
      <c r="N302" s="67"/>
      <c r="O302" s="68"/>
      <c r="P302" s="68"/>
      <c r="Q302" s="69" t="e">
        <f>INDEX('Keyword &amp; Type ref'!$F:$V,MATCH(J302,'Keyword &amp; Type ref'!$F:$F,0),MATCH(B302,'Keyword &amp; Type ref'!$1:$1,0))</f>
        <v>#N/A</v>
      </c>
      <c r="R302" s="70" t="e">
        <f>VLOOKUP(J302,'Keyword &amp; Type ref'!$F:$L,7,FALSE)</f>
        <v>#N/A</v>
      </c>
      <c r="S302" s="71" t="e">
        <f>CONCATENATE(E302,":",VLOOKUP(J302,'Keyword &amp; Type ref'!F:H, 3,FALSE),":",$X302)</f>
        <v>#N/A</v>
      </c>
      <c r="T302" s="72" t="e">
        <f t="shared" si="8"/>
        <v>#N/A</v>
      </c>
      <c r="U302" s="73"/>
      <c r="V302" s="74" t="e">
        <f t="shared" si="9"/>
        <v>#N/A</v>
      </c>
      <c r="W302" s="75"/>
      <c r="X302" s="68"/>
      <c r="Y302" s="68"/>
      <c r="Z302" s="76"/>
      <c r="AA302" s="77" t="e">
        <f>INDEX('MFR_List ref'!$A:$A,MATCH($AB302,'MFR_List ref'!$B:$B,0))</f>
        <v>#N/A</v>
      </c>
      <c r="AB302" s="62"/>
      <c r="AC302" s="78"/>
      <c r="AD302" s="79"/>
      <c r="AE302" s="80"/>
      <c r="AF302" s="60"/>
      <c r="AG302" s="73"/>
      <c r="AH302" s="73"/>
      <c r="AI302" s="73"/>
      <c r="AJ302" s="60"/>
      <c r="AK302" s="73"/>
      <c r="AL302" s="73"/>
      <c r="AM302" s="81"/>
      <c r="AN302" s="73"/>
      <c r="AO302" s="78"/>
      <c r="AP302" s="78"/>
      <c r="AQ302" s="78"/>
      <c r="AR302" s="78"/>
      <c r="AS302" s="73"/>
      <c r="AT302" s="73"/>
      <c r="AU302" s="73"/>
      <c r="AV302" s="78"/>
      <c r="AW302" s="73"/>
      <c r="AX302" s="73"/>
      <c r="AY302" s="82"/>
      <c r="AZ302" s="82"/>
      <c r="BA302" s="73"/>
      <c r="BB302" s="73"/>
      <c r="BC302" s="82"/>
      <c r="BD302" s="73"/>
      <c r="BE302" s="73"/>
      <c r="BF302" s="73"/>
      <c r="BG302" s="73"/>
      <c r="BH302" s="82"/>
      <c r="BI302" s="82"/>
      <c r="BJ302" s="82"/>
      <c r="BK302" s="82"/>
      <c r="BL302" s="82"/>
      <c r="BM302" s="82"/>
      <c r="BN302" s="82"/>
      <c r="BO302" s="73"/>
      <c r="BP302" s="68"/>
      <c r="BQ302" s="73"/>
      <c r="BR302" s="48"/>
    </row>
    <row r="303" spans="1:70" s="47" customFormat="1" ht="34.799999999999997" customHeight="1" x14ac:dyDescent="0.3">
      <c r="A303" s="60"/>
      <c r="B303" s="61" t="e">
        <f>VLOOKUP(E303,'Active-Bldg List ref'!$A:$E,4,FALSE)</f>
        <v>#N/A</v>
      </c>
      <c r="C303" s="61" t="e">
        <f>VLOOKUP(E303,'Active-Bldg List ref'!$A:$E,5,FALSE)</f>
        <v>#N/A</v>
      </c>
      <c r="D303" s="61" t="e">
        <f>VLOOKUP(E303,'Active-Bldg List ref'!$A:$B,2,FALSE)</f>
        <v>#N/A</v>
      </c>
      <c r="E303" s="61" t="e">
        <f>INDEX('Active-Bldg List ref'!$A:$A,MATCH(F303,'Active-Bldg List ref'!$C:$C,0))</f>
        <v>#N/A</v>
      </c>
      <c r="F303" s="62"/>
      <c r="G303" s="63"/>
      <c r="H303" s="64"/>
      <c r="I303" s="61" t="e">
        <f>INDEX('Keyword &amp; Type ref'!B:B,MATCH(K303,'Keyword &amp; Type ref'!D:D,0))</f>
        <v>#N/A</v>
      </c>
      <c r="J303" s="66" t="e">
        <f>INDEX('Keyword &amp; Type ref'!F:F,MATCH(L303,'Keyword &amp; Type ref'!H:H,0))</f>
        <v>#N/A</v>
      </c>
      <c r="K303" s="65"/>
      <c r="L303" s="65"/>
      <c r="M303" s="62"/>
      <c r="N303" s="67"/>
      <c r="O303" s="68"/>
      <c r="P303" s="68"/>
      <c r="Q303" s="69" t="e">
        <f>INDEX('Keyword &amp; Type ref'!$F:$V,MATCH(J303,'Keyword &amp; Type ref'!$F:$F,0),MATCH(B303,'Keyword &amp; Type ref'!$1:$1,0))</f>
        <v>#N/A</v>
      </c>
      <c r="R303" s="70" t="e">
        <f>VLOOKUP(J303,'Keyword &amp; Type ref'!$F:$L,7,FALSE)</f>
        <v>#N/A</v>
      </c>
      <c r="S303" s="71" t="e">
        <f>CONCATENATE(E303,":",VLOOKUP(J303,'Keyword &amp; Type ref'!F:H, 3,FALSE),":",$X303)</f>
        <v>#N/A</v>
      </c>
      <c r="T303" s="72" t="e">
        <f t="shared" si="8"/>
        <v>#N/A</v>
      </c>
      <c r="U303" s="73"/>
      <c r="V303" s="74" t="e">
        <f t="shared" si="9"/>
        <v>#N/A</v>
      </c>
      <c r="W303" s="75"/>
      <c r="X303" s="68"/>
      <c r="Y303" s="68"/>
      <c r="Z303" s="76"/>
      <c r="AA303" s="77" t="e">
        <f>INDEX('MFR_List ref'!$A:$A,MATCH($AB303,'MFR_List ref'!$B:$B,0))</f>
        <v>#N/A</v>
      </c>
      <c r="AB303" s="62"/>
      <c r="AC303" s="78"/>
      <c r="AD303" s="79"/>
      <c r="AE303" s="80"/>
      <c r="AF303" s="60"/>
      <c r="AG303" s="73"/>
      <c r="AH303" s="73"/>
      <c r="AI303" s="73"/>
      <c r="AJ303" s="60"/>
      <c r="AK303" s="73"/>
      <c r="AL303" s="73"/>
      <c r="AM303" s="81"/>
      <c r="AN303" s="73"/>
      <c r="AO303" s="78"/>
      <c r="AP303" s="78"/>
      <c r="AQ303" s="78"/>
      <c r="AR303" s="78"/>
      <c r="AS303" s="73"/>
      <c r="AT303" s="73"/>
      <c r="AU303" s="73"/>
      <c r="AV303" s="78"/>
      <c r="AW303" s="73"/>
      <c r="AX303" s="73"/>
      <c r="AY303" s="82"/>
      <c r="AZ303" s="82"/>
      <c r="BA303" s="73"/>
      <c r="BB303" s="73"/>
      <c r="BC303" s="82"/>
      <c r="BD303" s="73"/>
      <c r="BE303" s="73"/>
      <c r="BF303" s="73"/>
      <c r="BG303" s="73"/>
      <c r="BH303" s="82"/>
      <c r="BI303" s="82"/>
      <c r="BJ303" s="82"/>
      <c r="BK303" s="82"/>
      <c r="BL303" s="82"/>
      <c r="BM303" s="82"/>
      <c r="BN303" s="82"/>
      <c r="BO303" s="73"/>
      <c r="BP303" s="68"/>
      <c r="BQ303" s="73"/>
      <c r="BR303" s="48"/>
    </row>
    <row r="304" spans="1:70" s="47" customFormat="1" ht="34.799999999999997" customHeight="1" x14ac:dyDescent="0.3">
      <c r="A304" s="60"/>
      <c r="B304" s="61" t="e">
        <f>VLOOKUP(E304,'Active-Bldg List ref'!$A:$E,4,FALSE)</f>
        <v>#N/A</v>
      </c>
      <c r="C304" s="61" t="e">
        <f>VLOOKUP(E304,'Active-Bldg List ref'!$A:$E,5,FALSE)</f>
        <v>#N/A</v>
      </c>
      <c r="D304" s="61" t="e">
        <f>VLOOKUP(E304,'Active-Bldg List ref'!$A:$B,2,FALSE)</f>
        <v>#N/A</v>
      </c>
      <c r="E304" s="61" t="e">
        <f>INDEX('Active-Bldg List ref'!$A:$A,MATCH(F304,'Active-Bldg List ref'!$C:$C,0))</f>
        <v>#N/A</v>
      </c>
      <c r="F304" s="62"/>
      <c r="G304" s="63"/>
      <c r="H304" s="64"/>
      <c r="I304" s="61" t="e">
        <f>INDEX('Keyword &amp; Type ref'!B:B,MATCH(K304,'Keyword &amp; Type ref'!D:D,0))</f>
        <v>#N/A</v>
      </c>
      <c r="J304" s="66" t="e">
        <f>INDEX('Keyword &amp; Type ref'!F:F,MATCH(L304,'Keyword &amp; Type ref'!H:H,0))</f>
        <v>#N/A</v>
      </c>
      <c r="K304" s="65"/>
      <c r="L304" s="65"/>
      <c r="M304" s="62"/>
      <c r="N304" s="67"/>
      <c r="O304" s="68"/>
      <c r="P304" s="68"/>
      <c r="Q304" s="69" t="e">
        <f>INDEX('Keyword &amp; Type ref'!$F:$V,MATCH(J304,'Keyword &amp; Type ref'!$F:$F,0),MATCH(B304,'Keyword &amp; Type ref'!$1:$1,0))</f>
        <v>#N/A</v>
      </c>
      <c r="R304" s="70" t="e">
        <f>VLOOKUP(J304,'Keyword &amp; Type ref'!$F:$L,7,FALSE)</f>
        <v>#N/A</v>
      </c>
      <c r="S304" s="71" t="e">
        <f>CONCATENATE(E304,":",VLOOKUP(J304,'Keyword &amp; Type ref'!F:H, 3,FALSE),":",$X304)</f>
        <v>#N/A</v>
      </c>
      <c r="T304" s="72" t="e">
        <f t="shared" si="8"/>
        <v>#N/A</v>
      </c>
      <c r="U304" s="73"/>
      <c r="V304" s="74" t="e">
        <f t="shared" si="9"/>
        <v>#N/A</v>
      </c>
      <c r="W304" s="75"/>
      <c r="X304" s="68"/>
      <c r="Y304" s="68"/>
      <c r="Z304" s="76"/>
      <c r="AA304" s="77" t="e">
        <f>INDEX('MFR_List ref'!$A:$A,MATCH($AB304,'MFR_List ref'!$B:$B,0))</f>
        <v>#N/A</v>
      </c>
      <c r="AB304" s="62"/>
      <c r="AC304" s="78"/>
      <c r="AD304" s="79"/>
      <c r="AE304" s="80"/>
      <c r="AF304" s="60"/>
      <c r="AG304" s="73"/>
      <c r="AH304" s="73"/>
      <c r="AI304" s="73"/>
      <c r="AJ304" s="60"/>
      <c r="AK304" s="73"/>
      <c r="AL304" s="73"/>
      <c r="AM304" s="81"/>
      <c r="AN304" s="73"/>
      <c r="AO304" s="78"/>
      <c r="AP304" s="78"/>
      <c r="AQ304" s="78"/>
      <c r="AR304" s="78"/>
      <c r="AS304" s="73"/>
      <c r="AT304" s="73"/>
      <c r="AU304" s="73"/>
      <c r="AV304" s="78"/>
      <c r="AW304" s="73"/>
      <c r="AX304" s="73"/>
      <c r="AY304" s="82"/>
      <c r="AZ304" s="82"/>
      <c r="BA304" s="73"/>
      <c r="BB304" s="73"/>
      <c r="BC304" s="82"/>
      <c r="BD304" s="73"/>
      <c r="BE304" s="73"/>
      <c r="BF304" s="73"/>
      <c r="BG304" s="73"/>
      <c r="BH304" s="82"/>
      <c r="BI304" s="82"/>
      <c r="BJ304" s="82"/>
      <c r="BK304" s="82"/>
      <c r="BL304" s="82"/>
      <c r="BM304" s="82"/>
      <c r="BN304" s="82"/>
      <c r="BO304" s="73"/>
      <c r="BP304" s="68"/>
      <c r="BQ304" s="73"/>
      <c r="BR304" s="48"/>
    </row>
    <row r="305" spans="1:70" s="47" customFormat="1" ht="34.799999999999997" customHeight="1" x14ac:dyDescent="0.3">
      <c r="A305" s="60"/>
      <c r="B305" s="61" t="e">
        <f>VLOOKUP(E305,'Active-Bldg List ref'!$A:$E,4,FALSE)</f>
        <v>#N/A</v>
      </c>
      <c r="C305" s="61" t="e">
        <f>VLOOKUP(E305,'Active-Bldg List ref'!$A:$E,5,FALSE)</f>
        <v>#N/A</v>
      </c>
      <c r="D305" s="61" t="e">
        <f>VLOOKUP(E305,'Active-Bldg List ref'!$A:$B,2,FALSE)</f>
        <v>#N/A</v>
      </c>
      <c r="E305" s="61" t="e">
        <f>INDEX('Active-Bldg List ref'!$A:$A,MATCH(F305,'Active-Bldg List ref'!$C:$C,0))</f>
        <v>#N/A</v>
      </c>
      <c r="F305" s="62"/>
      <c r="G305" s="63"/>
      <c r="H305" s="64"/>
      <c r="I305" s="61" t="e">
        <f>INDEX('Keyword &amp; Type ref'!B:B,MATCH(K305,'Keyword &amp; Type ref'!D:D,0))</f>
        <v>#N/A</v>
      </c>
      <c r="J305" s="66" t="e">
        <f>INDEX('Keyword &amp; Type ref'!F:F,MATCH(L305,'Keyword &amp; Type ref'!H:H,0))</f>
        <v>#N/A</v>
      </c>
      <c r="K305" s="65"/>
      <c r="L305" s="65"/>
      <c r="M305" s="62"/>
      <c r="N305" s="67"/>
      <c r="O305" s="68"/>
      <c r="P305" s="68"/>
      <c r="Q305" s="69" t="e">
        <f>INDEX('Keyword &amp; Type ref'!$F:$V,MATCH(J305,'Keyword &amp; Type ref'!$F:$F,0),MATCH(B305,'Keyword &amp; Type ref'!$1:$1,0))</f>
        <v>#N/A</v>
      </c>
      <c r="R305" s="70" t="e">
        <f>VLOOKUP(J305,'Keyword &amp; Type ref'!$F:$L,7,FALSE)</f>
        <v>#N/A</v>
      </c>
      <c r="S305" s="71" t="e">
        <f>CONCATENATE(E305,":",VLOOKUP(J305,'Keyword &amp; Type ref'!F:H, 3,FALSE),":",$X305)</f>
        <v>#N/A</v>
      </c>
      <c r="T305" s="72" t="e">
        <f t="shared" si="8"/>
        <v>#N/A</v>
      </c>
      <c r="U305" s="73"/>
      <c r="V305" s="74" t="e">
        <f t="shared" si="9"/>
        <v>#N/A</v>
      </c>
      <c r="W305" s="75"/>
      <c r="X305" s="68"/>
      <c r="Y305" s="68"/>
      <c r="Z305" s="76"/>
      <c r="AA305" s="77" t="e">
        <f>INDEX('MFR_List ref'!$A:$A,MATCH($AB305,'MFR_List ref'!$B:$B,0))</f>
        <v>#N/A</v>
      </c>
      <c r="AB305" s="62"/>
      <c r="AC305" s="78"/>
      <c r="AD305" s="79"/>
      <c r="AE305" s="80"/>
      <c r="AF305" s="60"/>
      <c r="AG305" s="73"/>
      <c r="AH305" s="73"/>
      <c r="AI305" s="73"/>
      <c r="AJ305" s="60"/>
      <c r="AK305" s="73"/>
      <c r="AL305" s="73"/>
      <c r="AM305" s="81"/>
      <c r="AN305" s="73"/>
      <c r="AO305" s="78"/>
      <c r="AP305" s="78"/>
      <c r="AQ305" s="78"/>
      <c r="AR305" s="78"/>
      <c r="AS305" s="73"/>
      <c r="AT305" s="73"/>
      <c r="AU305" s="73"/>
      <c r="AV305" s="78"/>
      <c r="AW305" s="73"/>
      <c r="AX305" s="73"/>
      <c r="AY305" s="82"/>
      <c r="AZ305" s="82"/>
      <c r="BA305" s="73"/>
      <c r="BB305" s="73"/>
      <c r="BC305" s="82"/>
      <c r="BD305" s="73"/>
      <c r="BE305" s="73"/>
      <c r="BF305" s="73"/>
      <c r="BG305" s="73"/>
      <c r="BH305" s="82"/>
      <c r="BI305" s="82"/>
      <c r="BJ305" s="82"/>
      <c r="BK305" s="82"/>
      <c r="BL305" s="82"/>
      <c r="BM305" s="82"/>
      <c r="BN305" s="82"/>
      <c r="BO305" s="73"/>
      <c r="BP305" s="68"/>
      <c r="BQ305" s="73"/>
      <c r="BR305" s="48"/>
    </row>
    <row r="306" spans="1:70" s="47" customFormat="1" ht="34.799999999999997" customHeight="1" x14ac:dyDescent="0.3">
      <c r="A306" s="60"/>
      <c r="B306" s="61" t="e">
        <f>VLOOKUP(E306,'Active-Bldg List ref'!$A:$E,4,FALSE)</f>
        <v>#N/A</v>
      </c>
      <c r="C306" s="61" t="e">
        <f>VLOOKUP(E306,'Active-Bldg List ref'!$A:$E,5,FALSE)</f>
        <v>#N/A</v>
      </c>
      <c r="D306" s="61" t="e">
        <f>VLOOKUP(E306,'Active-Bldg List ref'!$A:$B,2,FALSE)</f>
        <v>#N/A</v>
      </c>
      <c r="E306" s="61" t="e">
        <f>INDEX('Active-Bldg List ref'!$A:$A,MATCH(F306,'Active-Bldg List ref'!$C:$C,0))</f>
        <v>#N/A</v>
      </c>
      <c r="F306" s="62"/>
      <c r="G306" s="63"/>
      <c r="H306" s="64"/>
      <c r="I306" s="61" t="e">
        <f>INDEX('Keyword &amp; Type ref'!B:B,MATCH(K306,'Keyword &amp; Type ref'!D:D,0))</f>
        <v>#N/A</v>
      </c>
      <c r="J306" s="66" t="e">
        <f>INDEX('Keyword &amp; Type ref'!F:F,MATCH(L306,'Keyword &amp; Type ref'!H:H,0))</f>
        <v>#N/A</v>
      </c>
      <c r="K306" s="65"/>
      <c r="L306" s="65"/>
      <c r="M306" s="62"/>
      <c r="N306" s="67"/>
      <c r="O306" s="68"/>
      <c r="P306" s="68"/>
      <c r="Q306" s="69" t="e">
        <f>INDEX('Keyword &amp; Type ref'!$F:$V,MATCH(J306,'Keyword &amp; Type ref'!$F:$F,0),MATCH(B306,'Keyword &amp; Type ref'!$1:$1,0))</f>
        <v>#N/A</v>
      </c>
      <c r="R306" s="70" t="e">
        <f>VLOOKUP(J306,'Keyword &amp; Type ref'!$F:$L,7,FALSE)</f>
        <v>#N/A</v>
      </c>
      <c r="S306" s="71" t="e">
        <f>CONCATENATE(E306,":",VLOOKUP(J306,'Keyword &amp; Type ref'!F:H, 3,FALSE),":",$X306)</f>
        <v>#N/A</v>
      </c>
      <c r="T306" s="72" t="e">
        <f t="shared" si="8"/>
        <v>#N/A</v>
      </c>
      <c r="U306" s="73"/>
      <c r="V306" s="74" t="e">
        <f t="shared" si="9"/>
        <v>#N/A</v>
      </c>
      <c r="W306" s="75"/>
      <c r="X306" s="68"/>
      <c r="Y306" s="68"/>
      <c r="Z306" s="76"/>
      <c r="AA306" s="77" t="e">
        <f>INDEX('MFR_List ref'!$A:$A,MATCH($AB306,'MFR_List ref'!$B:$B,0))</f>
        <v>#N/A</v>
      </c>
      <c r="AB306" s="62"/>
      <c r="AC306" s="78"/>
      <c r="AD306" s="79"/>
      <c r="AE306" s="80"/>
      <c r="AF306" s="60"/>
      <c r="AG306" s="73"/>
      <c r="AH306" s="73"/>
      <c r="AI306" s="73"/>
      <c r="AJ306" s="60"/>
      <c r="AK306" s="73"/>
      <c r="AL306" s="73"/>
      <c r="AM306" s="81"/>
      <c r="AN306" s="73"/>
      <c r="AO306" s="78"/>
      <c r="AP306" s="78"/>
      <c r="AQ306" s="78"/>
      <c r="AR306" s="78"/>
      <c r="AS306" s="73"/>
      <c r="AT306" s="73"/>
      <c r="AU306" s="73"/>
      <c r="AV306" s="78"/>
      <c r="AW306" s="73"/>
      <c r="AX306" s="73"/>
      <c r="AY306" s="82"/>
      <c r="AZ306" s="82"/>
      <c r="BA306" s="73"/>
      <c r="BB306" s="73"/>
      <c r="BC306" s="82"/>
      <c r="BD306" s="73"/>
      <c r="BE306" s="73"/>
      <c r="BF306" s="73"/>
      <c r="BG306" s="73"/>
      <c r="BH306" s="82"/>
      <c r="BI306" s="82"/>
      <c r="BJ306" s="82"/>
      <c r="BK306" s="82"/>
      <c r="BL306" s="82"/>
      <c r="BM306" s="82"/>
      <c r="BN306" s="82"/>
      <c r="BO306" s="73"/>
      <c r="BP306" s="68"/>
      <c r="BQ306" s="73"/>
      <c r="BR306" s="48"/>
    </row>
    <row r="307" spans="1:70" s="47" customFormat="1" ht="34.799999999999997" customHeight="1" x14ac:dyDescent="0.3">
      <c r="A307" s="60"/>
      <c r="B307" s="61" t="e">
        <f>VLOOKUP(E307,'Active-Bldg List ref'!$A:$E,4,FALSE)</f>
        <v>#N/A</v>
      </c>
      <c r="C307" s="61" t="e">
        <f>VLOOKUP(E307,'Active-Bldg List ref'!$A:$E,5,FALSE)</f>
        <v>#N/A</v>
      </c>
      <c r="D307" s="61" t="e">
        <f>VLOOKUP(E307,'Active-Bldg List ref'!$A:$B,2,FALSE)</f>
        <v>#N/A</v>
      </c>
      <c r="E307" s="61" t="e">
        <f>INDEX('Active-Bldg List ref'!$A:$A,MATCH(F307,'Active-Bldg List ref'!$C:$C,0))</f>
        <v>#N/A</v>
      </c>
      <c r="F307" s="62"/>
      <c r="G307" s="63"/>
      <c r="H307" s="64"/>
      <c r="I307" s="61" t="e">
        <f>INDEX('Keyword &amp; Type ref'!B:B,MATCH(K307,'Keyword &amp; Type ref'!D:D,0))</f>
        <v>#N/A</v>
      </c>
      <c r="J307" s="66" t="e">
        <f>INDEX('Keyword &amp; Type ref'!F:F,MATCH(L307,'Keyword &amp; Type ref'!H:H,0))</f>
        <v>#N/A</v>
      </c>
      <c r="K307" s="65"/>
      <c r="L307" s="65"/>
      <c r="M307" s="62"/>
      <c r="N307" s="67"/>
      <c r="O307" s="68"/>
      <c r="P307" s="68"/>
      <c r="Q307" s="69" t="e">
        <f>INDEX('Keyword &amp; Type ref'!$F:$V,MATCH(J307,'Keyword &amp; Type ref'!$F:$F,0),MATCH(B307,'Keyword &amp; Type ref'!$1:$1,0))</f>
        <v>#N/A</v>
      </c>
      <c r="R307" s="70" t="e">
        <f>VLOOKUP(J307,'Keyword &amp; Type ref'!$F:$L,7,FALSE)</f>
        <v>#N/A</v>
      </c>
      <c r="S307" s="71" t="e">
        <f>CONCATENATE(E307,":",VLOOKUP(J307,'Keyword &amp; Type ref'!F:H, 3,FALSE),":",$X307)</f>
        <v>#N/A</v>
      </c>
      <c r="T307" s="72" t="e">
        <f t="shared" si="8"/>
        <v>#N/A</v>
      </c>
      <c r="U307" s="73"/>
      <c r="V307" s="74" t="e">
        <f t="shared" si="9"/>
        <v>#N/A</v>
      </c>
      <c r="W307" s="75"/>
      <c r="X307" s="68"/>
      <c r="Y307" s="68"/>
      <c r="Z307" s="76"/>
      <c r="AA307" s="77" t="e">
        <f>INDEX('MFR_List ref'!$A:$A,MATCH($AB307,'MFR_List ref'!$B:$B,0))</f>
        <v>#N/A</v>
      </c>
      <c r="AB307" s="62"/>
      <c r="AC307" s="78"/>
      <c r="AD307" s="79"/>
      <c r="AE307" s="80"/>
      <c r="AF307" s="60"/>
      <c r="AG307" s="73"/>
      <c r="AH307" s="73"/>
      <c r="AI307" s="73"/>
      <c r="AJ307" s="60"/>
      <c r="AK307" s="73"/>
      <c r="AL307" s="73"/>
      <c r="AM307" s="81"/>
      <c r="AN307" s="73"/>
      <c r="AO307" s="78"/>
      <c r="AP307" s="78"/>
      <c r="AQ307" s="78"/>
      <c r="AR307" s="78"/>
      <c r="AS307" s="73"/>
      <c r="AT307" s="73"/>
      <c r="AU307" s="73"/>
      <c r="AV307" s="78"/>
      <c r="AW307" s="73"/>
      <c r="AX307" s="73"/>
      <c r="AY307" s="82"/>
      <c r="AZ307" s="82"/>
      <c r="BA307" s="73"/>
      <c r="BB307" s="73"/>
      <c r="BC307" s="82"/>
      <c r="BD307" s="73"/>
      <c r="BE307" s="73"/>
      <c r="BF307" s="73"/>
      <c r="BG307" s="73"/>
      <c r="BH307" s="82"/>
      <c r="BI307" s="82"/>
      <c r="BJ307" s="82"/>
      <c r="BK307" s="82"/>
      <c r="BL307" s="82"/>
      <c r="BM307" s="82"/>
      <c r="BN307" s="82"/>
      <c r="BO307" s="73"/>
      <c r="BP307" s="68"/>
      <c r="BQ307" s="73"/>
      <c r="BR307" s="48"/>
    </row>
    <row r="308" spans="1:70" s="47" customFormat="1" ht="34.799999999999997" customHeight="1" x14ac:dyDescent="0.3">
      <c r="A308" s="60"/>
      <c r="B308" s="61" t="e">
        <f>VLOOKUP(E308,'Active-Bldg List ref'!$A:$E,4,FALSE)</f>
        <v>#N/A</v>
      </c>
      <c r="C308" s="61" t="e">
        <f>VLOOKUP(E308,'Active-Bldg List ref'!$A:$E,5,FALSE)</f>
        <v>#N/A</v>
      </c>
      <c r="D308" s="61" t="e">
        <f>VLOOKUP(E308,'Active-Bldg List ref'!$A:$B,2,FALSE)</f>
        <v>#N/A</v>
      </c>
      <c r="E308" s="61" t="e">
        <f>INDEX('Active-Bldg List ref'!$A:$A,MATCH(F308,'Active-Bldg List ref'!$C:$C,0))</f>
        <v>#N/A</v>
      </c>
      <c r="F308" s="62"/>
      <c r="G308" s="63"/>
      <c r="H308" s="64"/>
      <c r="I308" s="61" t="e">
        <f>INDEX('Keyword &amp; Type ref'!B:B,MATCH(K308,'Keyword &amp; Type ref'!D:D,0))</f>
        <v>#N/A</v>
      </c>
      <c r="J308" s="66" t="e">
        <f>INDEX('Keyword &amp; Type ref'!F:F,MATCH(L308,'Keyword &amp; Type ref'!H:H,0))</f>
        <v>#N/A</v>
      </c>
      <c r="K308" s="65"/>
      <c r="L308" s="65"/>
      <c r="M308" s="62"/>
      <c r="N308" s="67"/>
      <c r="O308" s="68"/>
      <c r="P308" s="68"/>
      <c r="Q308" s="69" t="e">
        <f>INDEX('Keyword &amp; Type ref'!$F:$V,MATCH(J308,'Keyword &amp; Type ref'!$F:$F,0),MATCH(B308,'Keyword &amp; Type ref'!$1:$1,0))</f>
        <v>#N/A</v>
      </c>
      <c r="R308" s="70" t="e">
        <f>VLOOKUP(J308,'Keyword &amp; Type ref'!$F:$L,7,FALSE)</f>
        <v>#N/A</v>
      </c>
      <c r="S308" s="71" t="e">
        <f>CONCATENATE(E308,":",VLOOKUP(J308,'Keyword &amp; Type ref'!F:H, 3,FALSE),":",$X308)</f>
        <v>#N/A</v>
      </c>
      <c r="T308" s="72" t="e">
        <f t="shared" si="8"/>
        <v>#N/A</v>
      </c>
      <c r="U308" s="73"/>
      <c r="V308" s="74" t="e">
        <f t="shared" si="9"/>
        <v>#N/A</v>
      </c>
      <c r="W308" s="75"/>
      <c r="X308" s="68"/>
      <c r="Y308" s="68"/>
      <c r="Z308" s="76"/>
      <c r="AA308" s="77" t="e">
        <f>INDEX('MFR_List ref'!$A:$A,MATCH($AB308,'MFR_List ref'!$B:$B,0))</f>
        <v>#N/A</v>
      </c>
      <c r="AB308" s="62"/>
      <c r="AC308" s="78"/>
      <c r="AD308" s="79"/>
      <c r="AE308" s="80"/>
      <c r="AF308" s="60"/>
      <c r="AG308" s="73"/>
      <c r="AH308" s="73"/>
      <c r="AI308" s="73"/>
      <c r="AJ308" s="60"/>
      <c r="AK308" s="73"/>
      <c r="AL308" s="73"/>
      <c r="AM308" s="81"/>
      <c r="AN308" s="73"/>
      <c r="AO308" s="78"/>
      <c r="AP308" s="78"/>
      <c r="AQ308" s="78"/>
      <c r="AR308" s="78"/>
      <c r="AS308" s="73"/>
      <c r="AT308" s="73"/>
      <c r="AU308" s="73"/>
      <c r="AV308" s="78"/>
      <c r="AW308" s="73"/>
      <c r="AX308" s="73"/>
      <c r="AY308" s="82"/>
      <c r="AZ308" s="82"/>
      <c r="BA308" s="73"/>
      <c r="BB308" s="73"/>
      <c r="BC308" s="82"/>
      <c r="BD308" s="73"/>
      <c r="BE308" s="73"/>
      <c r="BF308" s="73"/>
      <c r="BG308" s="73"/>
      <c r="BH308" s="82"/>
      <c r="BI308" s="82"/>
      <c r="BJ308" s="82"/>
      <c r="BK308" s="82"/>
      <c r="BL308" s="82"/>
      <c r="BM308" s="82"/>
      <c r="BN308" s="82"/>
      <c r="BO308" s="73"/>
      <c r="BP308" s="68"/>
      <c r="BQ308" s="73"/>
      <c r="BR308" s="48"/>
    </row>
    <row r="309" spans="1:70" s="47" customFormat="1" ht="34.799999999999997" customHeight="1" x14ac:dyDescent="0.3">
      <c r="A309" s="60"/>
      <c r="B309" s="61" t="e">
        <f>VLOOKUP(E309,'Active-Bldg List ref'!$A:$E,4,FALSE)</f>
        <v>#N/A</v>
      </c>
      <c r="C309" s="61" t="e">
        <f>VLOOKUP(E309,'Active-Bldg List ref'!$A:$E,5,FALSE)</f>
        <v>#N/A</v>
      </c>
      <c r="D309" s="61" t="e">
        <f>VLOOKUP(E309,'Active-Bldg List ref'!$A:$B,2,FALSE)</f>
        <v>#N/A</v>
      </c>
      <c r="E309" s="61" t="e">
        <f>INDEX('Active-Bldg List ref'!$A:$A,MATCH(F309,'Active-Bldg List ref'!$C:$C,0))</f>
        <v>#N/A</v>
      </c>
      <c r="F309" s="62"/>
      <c r="G309" s="63"/>
      <c r="H309" s="64"/>
      <c r="I309" s="61" t="e">
        <f>INDEX('Keyword &amp; Type ref'!B:B,MATCH(K309,'Keyword &amp; Type ref'!D:D,0))</f>
        <v>#N/A</v>
      </c>
      <c r="J309" s="66" t="e">
        <f>INDEX('Keyword &amp; Type ref'!F:F,MATCH(L309,'Keyword &amp; Type ref'!H:H,0))</f>
        <v>#N/A</v>
      </c>
      <c r="K309" s="65"/>
      <c r="L309" s="65"/>
      <c r="M309" s="62"/>
      <c r="N309" s="67"/>
      <c r="O309" s="68"/>
      <c r="P309" s="68"/>
      <c r="Q309" s="69" t="e">
        <f>INDEX('Keyword &amp; Type ref'!$F:$V,MATCH(J309,'Keyword &amp; Type ref'!$F:$F,0),MATCH(B309,'Keyword &amp; Type ref'!$1:$1,0))</f>
        <v>#N/A</v>
      </c>
      <c r="R309" s="70" t="e">
        <f>VLOOKUP(J309,'Keyword &amp; Type ref'!$F:$L,7,FALSE)</f>
        <v>#N/A</v>
      </c>
      <c r="S309" s="71" t="e">
        <f>CONCATENATE(E309,":",VLOOKUP(J309,'Keyword &amp; Type ref'!F:H, 3,FALSE),":",$X309)</f>
        <v>#N/A</v>
      </c>
      <c r="T309" s="72" t="e">
        <f t="shared" si="8"/>
        <v>#N/A</v>
      </c>
      <c r="U309" s="73"/>
      <c r="V309" s="74" t="e">
        <f t="shared" si="9"/>
        <v>#N/A</v>
      </c>
      <c r="W309" s="75"/>
      <c r="X309" s="68"/>
      <c r="Y309" s="68"/>
      <c r="Z309" s="76"/>
      <c r="AA309" s="77" t="e">
        <f>INDEX('MFR_List ref'!$A:$A,MATCH($AB309,'MFR_List ref'!$B:$B,0))</f>
        <v>#N/A</v>
      </c>
      <c r="AB309" s="62"/>
      <c r="AC309" s="78"/>
      <c r="AD309" s="79"/>
      <c r="AE309" s="80"/>
      <c r="AF309" s="60"/>
      <c r="AG309" s="73"/>
      <c r="AH309" s="73"/>
      <c r="AI309" s="73"/>
      <c r="AJ309" s="60"/>
      <c r="AK309" s="73"/>
      <c r="AL309" s="73"/>
      <c r="AM309" s="81"/>
      <c r="AN309" s="73"/>
      <c r="AO309" s="78"/>
      <c r="AP309" s="78"/>
      <c r="AQ309" s="78"/>
      <c r="AR309" s="78"/>
      <c r="AS309" s="73"/>
      <c r="AT309" s="73"/>
      <c r="AU309" s="73"/>
      <c r="AV309" s="78"/>
      <c r="AW309" s="73"/>
      <c r="AX309" s="73"/>
      <c r="AY309" s="82"/>
      <c r="AZ309" s="82"/>
      <c r="BA309" s="73"/>
      <c r="BB309" s="73"/>
      <c r="BC309" s="82"/>
      <c r="BD309" s="73"/>
      <c r="BE309" s="73"/>
      <c r="BF309" s="73"/>
      <c r="BG309" s="73"/>
      <c r="BH309" s="82"/>
      <c r="BI309" s="82"/>
      <c r="BJ309" s="82"/>
      <c r="BK309" s="82"/>
      <c r="BL309" s="82"/>
      <c r="BM309" s="82"/>
      <c r="BN309" s="82"/>
      <c r="BO309" s="73"/>
      <c r="BP309" s="68"/>
      <c r="BQ309" s="73"/>
      <c r="BR309" s="48"/>
    </row>
    <row r="310" spans="1:70" s="47" customFormat="1" ht="34.799999999999997" customHeight="1" x14ac:dyDescent="0.3">
      <c r="A310" s="60"/>
      <c r="B310" s="61" t="e">
        <f>VLOOKUP(E310,'Active-Bldg List ref'!$A:$E,4,FALSE)</f>
        <v>#N/A</v>
      </c>
      <c r="C310" s="61" t="e">
        <f>VLOOKUP(E310,'Active-Bldg List ref'!$A:$E,5,FALSE)</f>
        <v>#N/A</v>
      </c>
      <c r="D310" s="61" t="e">
        <f>VLOOKUP(E310,'Active-Bldg List ref'!$A:$B,2,FALSE)</f>
        <v>#N/A</v>
      </c>
      <c r="E310" s="61" t="e">
        <f>INDEX('Active-Bldg List ref'!$A:$A,MATCH(F310,'Active-Bldg List ref'!$C:$C,0))</f>
        <v>#N/A</v>
      </c>
      <c r="F310" s="62"/>
      <c r="G310" s="63"/>
      <c r="H310" s="64"/>
      <c r="I310" s="61" t="e">
        <f>INDEX('Keyword &amp; Type ref'!B:B,MATCH(K310,'Keyword &amp; Type ref'!D:D,0))</f>
        <v>#N/A</v>
      </c>
      <c r="J310" s="66" t="e">
        <f>INDEX('Keyword &amp; Type ref'!F:F,MATCH(L310,'Keyword &amp; Type ref'!H:H,0))</f>
        <v>#N/A</v>
      </c>
      <c r="K310" s="65"/>
      <c r="L310" s="65"/>
      <c r="M310" s="62"/>
      <c r="N310" s="67"/>
      <c r="O310" s="68"/>
      <c r="P310" s="68"/>
      <c r="Q310" s="69" t="e">
        <f>INDEX('Keyword &amp; Type ref'!$F:$V,MATCH(J310,'Keyword &amp; Type ref'!$F:$F,0),MATCH(B310,'Keyword &amp; Type ref'!$1:$1,0))</f>
        <v>#N/A</v>
      </c>
      <c r="R310" s="70" t="e">
        <f>VLOOKUP(J310,'Keyword &amp; Type ref'!$F:$L,7,FALSE)</f>
        <v>#N/A</v>
      </c>
      <c r="S310" s="71" t="e">
        <f>CONCATENATE(E310,":",VLOOKUP(J310,'Keyword &amp; Type ref'!F:H, 3,FALSE),":",$X310)</f>
        <v>#N/A</v>
      </c>
      <c r="T310" s="72" t="e">
        <f t="shared" si="8"/>
        <v>#N/A</v>
      </c>
      <c r="U310" s="73"/>
      <c r="V310" s="74" t="e">
        <f t="shared" si="9"/>
        <v>#N/A</v>
      </c>
      <c r="W310" s="75"/>
      <c r="X310" s="68"/>
      <c r="Y310" s="68"/>
      <c r="Z310" s="76"/>
      <c r="AA310" s="77" t="e">
        <f>INDEX('MFR_List ref'!$A:$A,MATCH($AB310,'MFR_List ref'!$B:$B,0))</f>
        <v>#N/A</v>
      </c>
      <c r="AB310" s="62"/>
      <c r="AC310" s="78"/>
      <c r="AD310" s="79"/>
      <c r="AE310" s="80"/>
      <c r="AF310" s="60"/>
      <c r="AG310" s="73"/>
      <c r="AH310" s="73"/>
      <c r="AI310" s="73"/>
      <c r="AJ310" s="60"/>
      <c r="AK310" s="73"/>
      <c r="AL310" s="73"/>
      <c r="AM310" s="81"/>
      <c r="AN310" s="73"/>
      <c r="AO310" s="78"/>
      <c r="AP310" s="78"/>
      <c r="AQ310" s="78"/>
      <c r="AR310" s="78"/>
      <c r="AS310" s="73"/>
      <c r="AT310" s="73"/>
      <c r="AU310" s="73"/>
      <c r="AV310" s="78"/>
      <c r="AW310" s="73"/>
      <c r="AX310" s="73"/>
      <c r="AY310" s="82"/>
      <c r="AZ310" s="82"/>
      <c r="BA310" s="73"/>
      <c r="BB310" s="73"/>
      <c r="BC310" s="82"/>
      <c r="BD310" s="73"/>
      <c r="BE310" s="73"/>
      <c r="BF310" s="73"/>
      <c r="BG310" s="73"/>
      <c r="BH310" s="82"/>
      <c r="BI310" s="82"/>
      <c r="BJ310" s="82"/>
      <c r="BK310" s="82"/>
      <c r="BL310" s="82"/>
      <c r="BM310" s="82"/>
      <c r="BN310" s="82"/>
      <c r="BO310" s="73"/>
      <c r="BP310" s="68"/>
      <c r="BQ310" s="73"/>
      <c r="BR310" s="48"/>
    </row>
    <row r="311" spans="1:70" s="47" customFormat="1" ht="34.799999999999997" customHeight="1" x14ac:dyDescent="0.3">
      <c r="A311" s="60"/>
      <c r="B311" s="61" t="e">
        <f>VLOOKUP(E311,'Active-Bldg List ref'!$A:$E,4,FALSE)</f>
        <v>#N/A</v>
      </c>
      <c r="C311" s="61" t="e">
        <f>VLOOKUP(E311,'Active-Bldg List ref'!$A:$E,5,FALSE)</f>
        <v>#N/A</v>
      </c>
      <c r="D311" s="61" t="e">
        <f>VLOOKUP(E311,'Active-Bldg List ref'!$A:$B,2,FALSE)</f>
        <v>#N/A</v>
      </c>
      <c r="E311" s="61" t="e">
        <f>INDEX('Active-Bldg List ref'!$A:$A,MATCH(F311,'Active-Bldg List ref'!$C:$C,0))</f>
        <v>#N/A</v>
      </c>
      <c r="F311" s="62"/>
      <c r="G311" s="63"/>
      <c r="H311" s="64"/>
      <c r="I311" s="61" t="e">
        <f>INDEX('Keyword &amp; Type ref'!B:B,MATCH(K311,'Keyword &amp; Type ref'!D:D,0))</f>
        <v>#N/A</v>
      </c>
      <c r="J311" s="66" t="e">
        <f>INDEX('Keyword &amp; Type ref'!F:F,MATCH(L311,'Keyword &amp; Type ref'!H:H,0))</f>
        <v>#N/A</v>
      </c>
      <c r="K311" s="65"/>
      <c r="L311" s="65"/>
      <c r="M311" s="62"/>
      <c r="N311" s="67"/>
      <c r="O311" s="68"/>
      <c r="P311" s="68"/>
      <c r="Q311" s="69" t="e">
        <f>INDEX('Keyword &amp; Type ref'!$F:$V,MATCH(J311,'Keyword &amp; Type ref'!$F:$F,0),MATCH(B311,'Keyword &amp; Type ref'!$1:$1,0))</f>
        <v>#N/A</v>
      </c>
      <c r="R311" s="70" t="e">
        <f>VLOOKUP(J311,'Keyword &amp; Type ref'!$F:$L,7,FALSE)</f>
        <v>#N/A</v>
      </c>
      <c r="S311" s="71" t="e">
        <f>CONCATENATE(E311,":",VLOOKUP(J311,'Keyword &amp; Type ref'!F:H, 3,FALSE),":",$X311)</f>
        <v>#N/A</v>
      </c>
      <c r="T311" s="72" t="e">
        <f t="shared" si="8"/>
        <v>#N/A</v>
      </c>
      <c r="U311" s="73"/>
      <c r="V311" s="74" t="e">
        <f t="shared" si="9"/>
        <v>#N/A</v>
      </c>
      <c r="W311" s="75"/>
      <c r="X311" s="68"/>
      <c r="Y311" s="68"/>
      <c r="Z311" s="76"/>
      <c r="AA311" s="77" t="e">
        <f>INDEX('MFR_List ref'!$A:$A,MATCH($AB311,'MFR_List ref'!$B:$B,0))</f>
        <v>#N/A</v>
      </c>
      <c r="AB311" s="62"/>
      <c r="AC311" s="78"/>
      <c r="AD311" s="79"/>
      <c r="AE311" s="80"/>
      <c r="AF311" s="60"/>
      <c r="AG311" s="73"/>
      <c r="AH311" s="73"/>
      <c r="AI311" s="73"/>
      <c r="AJ311" s="60"/>
      <c r="AK311" s="73"/>
      <c r="AL311" s="73"/>
      <c r="AM311" s="81"/>
      <c r="AN311" s="73"/>
      <c r="AO311" s="78"/>
      <c r="AP311" s="78"/>
      <c r="AQ311" s="78"/>
      <c r="AR311" s="78"/>
      <c r="AS311" s="73"/>
      <c r="AT311" s="73"/>
      <c r="AU311" s="73"/>
      <c r="AV311" s="78"/>
      <c r="AW311" s="73"/>
      <c r="AX311" s="73"/>
      <c r="AY311" s="82"/>
      <c r="AZ311" s="82"/>
      <c r="BA311" s="73"/>
      <c r="BB311" s="73"/>
      <c r="BC311" s="82"/>
      <c r="BD311" s="73"/>
      <c r="BE311" s="73"/>
      <c r="BF311" s="73"/>
      <c r="BG311" s="73"/>
      <c r="BH311" s="82"/>
      <c r="BI311" s="82"/>
      <c r="BJ311" s="82"/>
      <c r="BK311" s="82"/>
      <c r="BL311" s="82"/>
      <c r="BM311" s="82"/>
      <c r="BN311" s="82"/>
      <c r="BO311" s="73"/>
      <c r="BP311" s="68"/>
      <c r="BQ311" s="73"/>
      <c r="BR311" s="48"/>
    </row>
    <row r="312" spans="1:70" s="47" customFormat="1" ht="34.799999999999997" customHeight="1" x14ac:dyDescent="0.3">
      <c r="A312" s="60"/>
      <c r="B312" s="61" t="e">
        <f>VLOOKUP(E312,'Active-Bldg List ref'!$A:$E,4,FALSE)</f>
        <v>#N/A</v>
      </c>
      <c r="C312" s="61" t="e">
        <f>VLOOKUP(E312,'Active-Bldg List ref'!$A:$E,5,FALSE)</f>
        <v>#N/A</v>
      </c>
      <c r="D312" s="61" t="e">
        <f>VLOOKUP(E312,'Active-Bldg List ref'!$A:$B,2,FALSE)</f>
        <v>#N/A</v>
      </c>
      <c r="E312" s="61" t="e">
        <f>INDEX('Active-Bldg List ref'!$A:$A,MATCH(F312,'Active-Bldg List ref'!$C:$C,0))</f>
        <v>#N/A</v>
      </c>
      <c r="F312" s="62"/>
      <c r="G312" s="63"/>
      <c r="H312" s="64"/>
      <c r="I312" s="61" t="e">
        <f>INDEX('Keyword &amp; Type ref'!B:B,MATCH(K312,'Keyword &amp; Type ref'!D:D,0))</f>
        <v>#N/A</v>
      </c>
      <c r="J312" s="66" t="e">
        <f>INDEX('Keyword &amp; Type ref'!F:F,MATCH(L312,'Keyword &amp; Type ref'!H:H,0))</f>
        <v>#N/A</v>
      </c>
      <c r="K312" s="65"/>
      <c r="L312" s="65"/>
      <c r="M312" s="62"/>
      <c r="N312" s="67"/>
      <c r="O312" s="68"/>
      <c r="P312" s="68"/>
      <c r="Q312" s="69" t="e">
        <f>INDEX('Keyword &amp; Type ref'!$F:$V,MATCH(J312,'Keyword &amp; Type ref'!$F:$F,0),MATCH(B312,'Keyword &amp; Type ref'!$1:$1,0))</f>
        <v>#N/A</v>
      </c>
      <c r="R312" s="70" t="e">
        <f>VLOOKUP(J312,'Keyword &amp; Type ref'!$F:$L,7,FALSE)</f>
        <v>#N/A</v>
      </c>
      <c r="S312" s="71" t="e">
        <f>CONCATENATE(E312,":",VLOOKUP(J312,'Keyword &amp; Type ref'!F:H, 3,FALSE),":",$X312)</f>
        <v>#N/A</v>
      </c>
      <c r="T312" s="72" t="e">
        <f t="shared" si="8"/>
        <v>#N/A</v>
      </c>
      <c r="U312" s="73"/>
      <c r="V312" s="74" t="e">
        <f t="shared" si="9"/>
        <v>#N/A</v>
      </c>
      <c r="W312" s="75"/>
      <c r="X312" s="68"/>
      <c r="Y312" s="68"/>
      <c r="Z312" s="76"/>
      <c r="AA312" s="77" t="e">
        <f>INDEX('MFR_List ref'!$A:$A,MATCH($AB312,'MFR_List ref'!$B:$B,0))</f>
        <v>#N/A</v>
      </c>
      <c r="AB312" s="62"/>
      <c r="AC312" s="78"/>
      <c r="AD312" s="79"/>
      <c r="AE312" s="80"/>
      <c r="AF312" s="60"/>
      <c r="AG312" s="73"/>
      <c r="AH312" s="73"/>
      <c r="AI312" s="73"/>
      <c r="AJ312" s="60"/>
      <c r="AK312" s="73"/>
      <c r="AL312" s="73"/>
      <c r="AM312" s="81"/>
      <c r="AN312" s="73"/>
      <c r="AO312" s="78"/>
      <c r="AP312" s="78"/>
      <c r="AQ312" s="78"/>
      <c r="AR312" s="78"/>
      <c r="AS312" s="73"/>
      <c r="AT312" s="73"/>
      <c r="AU312" s="73"/>
      <c r="AV312" s="78"/>
      <c r="AW312" s="73"/>
      <c r="AX312" s="73"/>
      <c r="AY312" s="82"/>
      <c r="AZ312" s="82"/>
      <c r="BA312" s="73"/>
      <c r="BB312" s="73"/>
      <c r="BC312" s="82"/>
      <c r="BD312" s="73"/>
      <c r="BE312" s="73"/>
      <c r="BF312" s="73"/>
      <c r="BG312" s="73"/>
      <c r="BH312" s="82"/>
      <c r="BI312" s="82"/>
      <c r="BJ312" s="82"/>
      <c r="BK312" s="82"/>
      <c r="BL312" s="82"/>
      <c r="BM312" s="82"/>
      <c r="BN312" s="82"/>
      <c r="BO312" s="73"/>
      <c r="BP312" s="68"/>
      <c r="BQ312" s="73"/>
      <c r="BR312" s="48"/>
    </row>
    <row r="313" spans="1:70" s="47" customFormat="1" ht="34.799999999999997" customHeight="1" x14ac:dyDescent="0.3">
      <c r="A313" s="60"/>
      <c r="B313" s="61" t="e">
        <f>VLOOKUP(E313,'Active-Bldg List ref'!$A:$E,4,FALSE)</f>
        <v>#N/A</v>
      </c>
      <c r="C313" s="61" t="e">
        <f>VLOOKUP(E313,'Active-Bldg List ref'!$A:$E,5,FALSE)</f>
        <v>#N/A</v>
      </c>
      <c r="D313" s="61" t="e">
        <f>VLOOKUP(E313,'Active-Bldg List ref'!$A:$B,2,FALSE)</f>
        <v>#N/A</v>
      </c>
      <c r="E313" s="61" t="e">
        <f>INDEX('Active-Bldg List ref'!$A:$A,MATCH(F313,'Active-Bldg List ref'!$C:$C,0))</f>
        <v>#N/A</v>
      </c>
      <c r="F313" s="62"/>
      <c r="G313" s="63"/>
      <c r="H313" s="64"/>
      <c r="I313" s="61" t="e">
        <f>INDEX('Keyword &amp; Type ref'!B:B,MATCH(K313,'Keyword &amp; Type ref'!D:D,0))</f>
        <v>#N/A</v>
      </c>
      <c r="J313" s="66" t="e">
        <f>INDEX('Keyword &amp; Type ref'!F:F,MATCH(L313,'Keyword &amp; Type ref'!H:H,0))</f>
        <v>#N/A</v>
      </c>
      <c r="K313" s="65"/>
      <c r="L313" s="65"/>
      <c r="M313" s="62"/>
      <c r="N313" s="67"/>
      <c r="O313" s="68"/>
      <c r="P313" s="68"/>
      <c r="Q313" s="69" t="e">
        <f>INDEX('Keyword &amp; Type ref'!$F:$V,MATCH(J313,'Keyword &amp; Type ref'!$F:$F,0),MATCH(B313,'Keyword &amp; Type ref'!$1:$1,0))</f>
        <v>#N/A</v>
      </c>
      <c r="R313" s="70" t="e">
        <f>VLOOKUP(J313,'Keyword &amp; Type ref'!$F:$L,7,FALSE)</f>
        <v>#N/A</v>
      </c>
      <c r="S313" s="71" t="e">
        <f>CONCATENATE(E313,":",VLOOKUP(J313,'Keyword &amp; Type ref'!F:H, 3,FALSE),":",$X313)</f>
        <v>#N/A</v>
      </c>
      <c r="T313" s="72" t="e">
        <f t="shared" si="8"/>
        <v>#N/A</v>
      </c>
      <c r="U313" s="73"/>
      <c r="V313" s="74" t="e">
        <f t="shared" si="9"/>
        <v>#N/A</v>
      </c>
      <c r="W313" s="75"/>
      <c r="X313" s="68"/>
      <c r="Y313" s="68"/>
      <c r="Z313" s="76"/>
      <c r="AA313" s="77" t="e">
        <f>INDEX('MFR_List ref'!$A:$A,MATCH($AB313,'MFR_List ref'!$B:$B,0))</f>
        <v>#N/A</v>
      </c>
      <c r="AB313" s="62"/>
      <c r="AC313" s="78"/>
      <c r="AD313" s="79"/>
      <c r="AE313" s="80"/>
      <c r="AF313" s="60"/>
      <c r="AG313" s="73"/>
      <c r="AH313" s="73"/>
      <c r="AI313" s="73"/>
      <c r="AJ313" s="60"/>
      <c r="AK313" s="73"/>
      <c r="AL313" s="73"/>
      <c r="AM313" s="81"/>
      <c r="AN313" s="73"/>
      <c r="AO313" s="78"/>
      <c r="AP313" s="78"/>
      <c r="AQ313" s="78"/>
      <c r="AR313" s="78"/>
      <c r="AS313" s="73"/>
      <c r="AT313" s="73"/>
      <c r="AU313" s="73"/>
      <c r="AV313" s="78"/>
      <c r="AW313" s="73"/>
      <c r="AX313" s="73"/>
      <c r="AY313" s="82"/>
      <c r="AZ313" s="82"/>
      <c r="BA313" s="73"/>
      <c r="BB313" s="73"/>
      <c r="BC313" s="82"/>
      <c r="BD313" s="73"/>
      <c r="BE313" s="73"/>
      <c r="BF313" s="73"/>
      <c r="BG313" s="73"/>
      <c r="BH313" s="82"/>
      <c r="BI313" s="82"/>
      <c r="BJ313" s="82"/>
      <c r="BK313" s="82"/>
      <c r="BL313" s="82"/>
      <c r="BM313" s="82"/>
      <c r="BN313" s="82"/>
      <c r="BO313" s="73"/>
      <c r="BP313" s="68"/>
      <c r="BQ313" s="73"/>
      <c r="BR313" s="48"/>
    </row>
    <row r="314" spans="1:70" s="47" customFormat="1" ht="34.799999999999997" customHeight="1" x14ac:dyDescent="0.3">
      <c r="A314" s="60"/>
      <c r="B314" s="61" t="e">
        <f>VLOOKUP(E314,'Active-Bldg List ref'!$A:$E,4,FALSE)</f>
        <v>#N/A</v>
      </c>
      <c r="C314" s="61" t="e">
        <f>VLOOKUP(E314,'Active-Bldg List ref'!$A:$E,5,FALSE)</f>
        <v>#N/A</v>
      </c>
      <c r="D314" s="61" t="e">
        <f>VLOOKUP(E314,'Active-Bldg List ref'!$A:$B,2,FALSE)</f>
        <v>#N/A</v>
      </c>
      <c r="E314" s="61" t="e">
        <f>INDEX('Active-Bldg List ref'!$A:$A,MATCH(F314,'Active-Bldg List ref'!$C:$C,0))</f>
        <v>#N/A</v>
      </c>
      <c r="F314" s="62"/>
      <c r="G314" s="63"/>
      <c r="H314" s="64"/>
      <c r="I314" s="61" t="e">
        <f>INDEX('Keyword &amp; Type ref'!B:B,MATCH(K314,'Keyword &amp; Type ref'!D:D,0))</f>
        <v>#N/A</v>
      </c>
      <c r="J314" s="66" t="e">
        <f>INDEX('Keyword &amp; Type ref'!F:F,MATCH(L314,'Keyword &amp; Type ref'!H:H,0))</f>
        <v>#N/A</v>
      </c>
      <c r="K314" s="65"/>
      <c r="L314" s="65"/>
      <c r="M314" s="62"/>
      <c r="N314" s="67"/>
      <c r="O314" s="68"/>
      <c r="P314" s="68"/>
      <c r="Q314" s="69" t="e">
        <f>INDEX('Keyword &amp; Type ref'!$F:$V,MATCH(J314,'Keyword &amp; Type ref'!$F:$F,0),MATCH(B314,'Keyword &amp; Type ref'!$1:$1,0))</f>
        <v>#N/A</v>
      </c>
      <c r="R314" s="70" t="e">
        <f>VLOOKUP(J314,'Keyword &amp; Type ref'!$F:$L,7,FALSE)</f>
        <v>#N/A</v>
      </c>
      <c r="S314" s="71" t="e">
        <f>CONCATENATE(E314,":",VLOOKUP(J314,'Keyword &amp; Type ref'!F:H, 3,FALSE),":",$X314)</f>
        <v>#N/A</v>
      </c>
      <c r="T314" s="72" t="e">
        <f t="shared" si="8"/>
        <v>#N/A</v>
      </c>
      <c r="U314" s="73"/>
      <c r="V314" s="74" t="e">
        <f t="shared" si="9"/>
        <v>#N/A</v>
      </c>
      <c r="W314" s="75"/>
      <c r="X314" s="68"/>
      <c r="Y314" s="68"/>
      <c r="Z314" s="76"/>
      <c r="AA314" s="77" t="e">
        <f>INDEX('MFR_List ref'!$A:$A,MATCH($AB314,'MFR_List ref'!$B:$B,0))</f>
        <v>#N/A</v>
      </c>
      <c r="AB314" s="62"/>
      <c r="AC314" s="78"/>
      <c r="AD314" s="79"/>
      <c r="AE314" s="80"/>
      <c r="AF314" s="60"/>
      <c r="AG314" s="73"/>
      <c r="AH314" s="73"/>
      <c r="AI314" s="73"/>
      <c r="AJ314" s="60"/>
      <c r="AK314" s="73"/>
      <c r="AL314" s="73"/>
      <c r="AM314" s="81"/>
      <c r="AN314" s="73"/>
      <c r="AO314" s="78"/>
      <c r="AP314" s="78"/>
      <c r="AQ314" s="78"/>
      <c r="AR314" s="78"/>
      <c r="AS314" s="73"/>
      <c r="AT314" s="73"/>
      <c r="AU314" s="73"/>
      <c r="AV314" s="78"/>
      <c r="AW314" s="73"/>
      <c r="AX314" s="73"/>
      <c r="AY314" s="82"/>
      <c r="AZ314" s="82"/>
      <c r="BA314" s="73"/>
      <c r="BB314" s="73"/>
      <c r="BC314" s="82"/>
      <c r="BD314" s="73"/>
      <c r="BE314" s="73"/>
      <c r="BF314" s="73"/>
      <c r="BG314" s="73"/>
      <c r="BH314" s="82"/>
      <c r="BI314" s="82"/>
      <c r="BJ314" s="82"/>
      <c r="BK314" s="82"/>
      <c r="BL314" s="82"/>
      <c r="BM314" s="82"/>
      <c r="BN314" s="82"/>
      <c r="BO314" s="73"/>
      <c r="BP314" s="68"/>
      <c r="BQ314" s="73"/>
      <c r="BR314" s="48"/>
    </row>
    <row r="315" spans="1:70" s="47" customFormat="1" ht="34.799999999999997" customHeight="1" x14ac:dyDescent="0.3">
      <c r="A315" s="60"/>
      <c r="B315" s="61" t="e">
        <f>VLOOKUP(E315,'Active-Bldg List ref'!$A:$E,4,FALSE)</f>
        <v>#N/A</v>
      </c>
      <c r="C315" s="61" t="e">
        <f>VLOOKUP(E315,'Active-Bldg List ref'!$A:$E,5,FALSE)</f>
        <v>#N/A</v>
      </c>
      <c r="D315" s="61" t="e">
        <f>VLOOKUP(E315,'Active-Bldg List ref'!$A:$B,2,FALSE)</f>
        <v>#N/A</v>
      </c>
      <c r="E315" s="61" t="e">
        <f>INDEX('Active-Bldg List ref'!$A:$A,MATCH(F315,'Active-Bldg List ref'!$C:$C,0))</f>
        <v>#N/A</v>
      </c>
      <c r="F315" s="62"/>
      <c r="G315" s="63"/>
      <c r="H315" s="64"/>
      <c r="I315" s="61" t="e">
        <f>INDEX('Keyword &amp; Type ref'!B:B,MATCH(K315,'Keyword &amp; Type ref'!D:D,0))</f>
        <v>#N/A</v>
      </c>
      <c r="J315" s="66" t="e">
        <f>INDEX('Keyword &amp; Type ref'!F:F,MATCH(L315,'Keyword &amp; Type ref'!H:H,0))</f>
        <v>#N/A</v>
      </c>
      <c r="K315" s="65"/>
      <c r="L315" s="65"/>
      <c r="M315" s="62"/>
      <c r="N315" s="67"/>
      <c r="O315" s="68"/>
      <c r="P315" s="68"/>
      <c r="Q315" s="69" t="e">
        <f>INDEX('Keyword &amp; Type ref'!$F:$V,MATCH(J315,'Keyword &amp; Type ref'!$F:$F,0),MATCH(B315,'Keyword &amp; Type ref'!$1:$1,0))</f>
        <v>#N/A</v>
      </c>
      <c r="R315" s="70" t="e">
        <f>VLOOKUP(J315,'Keyword &amp; Type ref'!$F:$L,7,FALSE)</f>
        <v>#N/A</v>
      </c>
      <c r="S315" s="71" t="e">
        <f>CONCATENATE(E315,":",VLOOKUP(J315,'Keyword &amp; Type ref'!F:H, 3,FALSE),":",$X315)</f>
        <v>#N/A</v>
      </c>
      <c r="T315" s="72" t="e">
        <f t="shared" si="8"/>
        <v>#N/A</v>
      </c>
      <c r="U315" s="73"/>
      <c r="V315" s="74" t="e">
        <f t="shared" si="9"/>
        <v>#N/A</v>
      </c>
      <c r="W315" s="75"/>
      <c r="X315" s="68"/>
      <c r="Y315" s="68"/>
      <c r="Z315" s="76"/>
      <c r="AA315" s="77" t="e">
        <f>INDEX('MFR_List ref'!$A:$A,MATCH($AB315,'MFR_List ref'!$B:$B,0))</f>
        <v>#N/A</v>
      </c>
      <c r="AB315" s="62"/>
      <c r="AC315" s="78"/>
      <c r="AD315" s="79"/>
      <c r="AE315" s="80"/>
      <c r="AF315" s="60"/>
      <c r="AG315" s="73"/>
      <c r="AH315" s="73"/>
      <c r="AI315" s="73"/>
      <c r="AJ315" s="60"/>
      <c r="AK315" s="73"/>
      <c r="AL315" s="73"/>
      <c r="AM315" s="81"/>
      <c r="AN315" s="73"/>
      <c r="AO315" s="78"/>
      <c r="AP315" s="78"/>
      <c r="AQ315" s="78"/>
      <c r="AR315" s="78"/>
      <c r="AS315" s="73"/>
      <c r="AT315" s="73"/>
      <c r="AU315" s="73"/>
      <c r="AV315" s="78"/>
      <c r="AW315" s="73"/>
      <c r="AX315" s="73"/>
      <c r="AY315" s="82"/>
      <c r="AZ315" s="82"/>
      <c r="BA315" s="73"/>
      <c r="BB315" s="73"/>
      <c r="BC315" s="82"/>
      <c r="BD315" s="73"/>
      <c r="BE315" s="73"/>
      <c r="BF315" s="73"/>
      <c r="BG315" s="73"/>
      <c r="BH315" s="82"/>
      <c r="BI315" s="82"/>
      <c r="BJ315" s="82"/>
      <c r="BK315" s="82"/>
      <c r="BL315" s="82"/>
      <c r="BM315" s="82"/>
      <c r="BN315" s="82"/>
      <c r="BO315" s="73"/>
      <c r="BP315" s="68"/>
      <c r="BQ315" s="73"/>
      <c r="BR315" s="48"/>
    </row>
    <row r="316" spans="1:70" s="47" customFormat="1" ht="34.799999999999997" customHeight="1" x14ac:dyDescent="0.3">
      <c r="A316" s="60"/>
      <c r="B316" s="61" t="e">
        <f>VLOOKUP(E316,'Active-Bldg List ref'!$A:$E,4,FALSE)</f>
        <v>#N/A</v>
      </c>
      <c r="C316" s="61" t="e">
        <f>VLOOKUP(E316,'Active-Bldg List ref'!$A:$E,5,FALSE)</f>
        <v>#N/A</v>
      </c>
      <c r="D316" s="61" t="e">
        <f>VLOOKUP(E316,'Active-Bldg List ref'!$A:$B,2,FALSE)</f>
        <v>#N/A</v>
      </c>
      <c r="E316" s="61" t="e">
        <f>INDEX('Active-Bldg List ref'!$A:$A,MATCH(F316,'Active-Bldg List ref'!$C:$C,0))</f>
        <v>#N/A</v>
      </c>
      <c r="F316" s="62"/>
      <c r="G316" s="63"/>
      <c r="H316" s="64"/>
      <c r="I316" s="61" t="e">
        <f>INDEX('Keyword &amp; Type ref'!B:B,MATCH(K316,'Keyword &amp; Type ref'!D:D,0))</f>
        <v>#N/A</v>
      </c>
      <c r="J316" s="66" t="e">
        <f>INDEX('Keyword &amp; Type ref'!F:F,MATCH(L316,'Keyword &amp; Type ref'!H:H,0))</f>
        <v>#N/A</v>
      </c>
      <c r="K316" s="65"/>
      <c r="L316" s="65"/>
      <c r="M316" s="62"/>
      <c r="N316" s="67"/>
      <c r="O316" s="68"/>
      <c r="P316" s="68"/>
      <c r="Q316" s="69" t="e">
        <f>INDEX('Keyword &amp; Type ref'!$F:$V,MATCH(J316,'Keyword &amp; Type ref'!$F:$F,0),MATCH(B316,'Keyword &amp; Type ref'!$1:$1,0))</f>
        <v>#N/A</v>
      </c>
      <c r="R316" s="70" t="e">
        <f>VLOOKUP(J316,'Keyword &amp; Type ref'!$F:$L,7,FALSE)</f>
        <v>#N/A</v>
      </c>
      <c r="S316" s="71" t="e">
        <f>CONCATENATE(E316,":",VLOOKUP(J316,'Keyword &amp; Type ref'!F:H, 3,FALSE),":",$X316)</f>
        <v>#N/A</v>
      </c>
      <c r="T316" s="72" t="e">
        <f t="shared" si="8"/>
        <v>#N/A</v>
      </c>
      <c r="U316" s="73"/>
      <c r="V316" s="74" t="e">
        <f t="shared" si="9"/>
        <v>#N/A</v>
      </c>
      <c r="W316" s="75"/>
      <c r="X316" s="68"/>
      <c r="Y316" s="68"/>
      <c r="Z316" s="76"/>
      <c r="AA316" s="77" t="e">
        <f>INDEX('MFR_List ref'!$A:$A,MATCH($AB316,'MFR_List ref'!$B:$B,0))</f>
        <v>#N/A</v>
      </c>
      <c r="AB316" s="62"/>
      <c r="AC316" s="78"/>
      <c r="AD316" s="79"/>
      <c r="AE316" s="80"/>
      <c r="AF316" s="60"/>
      <c r="AG316" s="73"/>
      <c r="AH316" s="73"/>
      <c r="AI316" s="73"/>
      <c r="AJ316" s="60"/>
      <c r="AK316" s="73"/>
      <c r="AL316" s="73"/>
      <c r="AM316" s="81"/>
      <c r="AN316" s="73"/>
      <c r="AO316" s="78"/>
      <c r="AP316" s="78"/>
      <c r="AQ316" s="78"/>
      <c r="AR316" s="78"/>
      <c r="AS316" s="73"/>
      <c r="AT316" s="73"/>
      <c r="AU316" s="73"/>
      <c r="AV316" s="78"/>
      <c r="AW316" s="73"/>
      <c r="AX316" s="73"/>
      <c r="AY316" s="82"/>
      <c r="AZ316" s="82"/>
      <c r="BA316" s="73"/>
      <c r="BB316" s="73"/>
      <c r="BC316" s="82"/>
      <c r="BD316" s="73"/>
      <c r="BE316" s="73"/>
      <c r="BF316" s="73"/>
      <c r="BG316" s="73"/>
      <c r="BH316" s="82"/>
      <c r="BI316" s="82"/>
      <c r="BJ316" s="82"/>
      <c r="BK316" s="82"/>
      <c r="BL316" s="82"/>
      <c r="BM316" s="82"/>
      <c r="BN316" s="82"/>
      <c r="BO316" s="73"/>
      <c r="BP316" s="68"/>
      <c r="BQ316" s="73"/>
      <c r="BR316" s="48"/>
    </row>
    <row r="317" spans="1:70" s="47" customFormat="1" ht="34.799999999999997" customHeight="1" x14ac:dyDescent="0.3">
      <c r="A317" s="60"/>
      <c r="B317" s="61" t="e">
        <f>VLOOKUP(E317,'Active-Bldg List ref'!$A:$E,4,FALSE)</f>
        <v>#N/A</v>
      </c>
      <c r="C317" s="61" t="e">
        <f>VLOOKUP(E317,'Active-Bldg List ref'!$A:$E,5,FALSE)</f>
        <v>#N/A</v>
      </c>
      <c r="D317" s="61" t="e">
        <f>VLOOKUP(E317,'Active-Bldg List ref'!$A:$B,2,FALSE)</f>
        <v>#N/A</v>
      </c>
      <c r="E317" s="61" t="e">
        <f>INDEX('Active-Bldg List ref'!$A:$A,MATCH(F317,'Active-Bldg List ref'!$C:$C,0))</f>
        <v>#N/A</v>
      </c>
      <c r="F317" s="62"/>
      <c r="G317" s="63"/>
      <c r="H317" s="64"/>
      <c r="I317" s="61" t="e">
        <f>INDEX('Keyword &amp; Type ref'!B:B,MATCH(K317,'Keyword &amp; Type ref'!D:D,0))</f>
        <v>#N/A</v>
      </c>
      <c r="J317" s="66" t="e">
        <f>INDEX('Keyword &amp; Type ref'!F:F,MATCH(L317,'Keyword &amp; Type ref'!H:H,0))</f>
        <v>#N/A</v>
      </c>
      <c r="K317" s="65"/>
      <c r="L317" s="65"/>
      <c r="M317" s="62"/>
      <c r="N317" s="67"/>
      <c r="O317" s="68"/>
      <c r="P317" s="68"/>
      <c r="Q317" s="69" t="e">
        <f>INDEX('Keyword &amp; Type ref'!$F:$V,MATCH(J317,'Keyword &amp; Type ref'!$F:$F,0),MATCH(B317,'Keyword &amp; Type ref'!$1:$1,0))</f>
        <v>#N/A</v>
      </c>
      <c r="R317" s="70" t="e">
        <f>VLOOKUP(J317,'Keyword &amp; Type ref'!$F:$L,7,FALSE)</f>
        <v>#N/A</v>
      </c>
      <c r="S317" s="71" t="e">
        <f>CONCATENATE(E317,":",VLOOKUP(J317,'Keyword &amp; Type ref'!F:H, 3,FALSE),":",$X317)</f>
        <v>#N/A</v>
      </c>
      <c r="T317" s="72" t="e">
        <f t="shared" si="8"/>
        <v>#N/A</v>
      </c>
      <c r="U317" s="73"/>
      <c r="V317" s="74" t="e">
        <f t="shared" si="9"/>
        <v>#N/A</v>
      </c>
      <c r="W317" s="75"/>
      <c r="X317" s="68"/>
      <c r="Y317" s="68"/>
      <c r="Z317" s="76"/>
      <c r="AA317" s="77" t="e">
        <f>INDEX('MFR_List ref'!$A:$A,MATCH($AB317,'MFR_List ref'!$B:$B,0))</f>
        <v>#N/A</v>
      </c>
      <c r="AB317" s="62"/>
      <c r="AC317" s="78"/>
      <c r="AD317" s="79"/>
      <c r="AE317" s="80"/>
      <c r="AF317" s="60"/>
      <c r="AG317" s="73"/>
      <c r="AH317" s="73"/>
      <c r="AI317" s="73"/>
      <c r="AJ317" s="60"/>
      <c r="AK317" s="73"/>
      <c r="AL317" s="73"/>
      <c r="AM317" s="81"/>
      <c r="AN317" s="73"/>
      <c r="AO317" s="78"/>
      <c r="AP317" s="78"/>
      <c r="AQ317" s="78"/>
      <c r="AR317" s="78"/>
      <c r="AS317" s="73"/>
      <c r="AT317" s="73"/>
      <c r="AU317" s="73"/>
      <c r="AV317" s="78"/>
      <c r="AW317" s="73"/>
      <c r="AX317" s="73"/>
      <c r="AY317" s="82"/>
      <c r="AZ317" s="82"/>
      <c r="BA317" s="73"/>
      <c r="BB317" s="73"/>
      <c r="BC317" s="82"/>
      <c r="BD317" s="73"/>
      <c r="BE317" s="73"/>
      <c r="BF317" s="73"/>
      <c r="BG317" s="73"/>
      <c r="BH317" s="82"/>
      <c r="BI317" s="82"/>
      <c r="BJ317" s="82"/>
      <c r="BK317" s="82"/>
      <c r="BL317" s="82"/>
      <c r="BM317" s="82"/>
      <c r="BN317" s="82"/>
      <c r="BO317" s="73"/>
      <c r="BP317" s="68"/>
      <c r="BQ317" s="73"/>
      <c r="BR317" s="48"/>
    </row>
    <row r="318" spans="1:70" s="47" customFormat="1" ht="34.799999999999997" customHeight="1" x14ac:dyDescent="0.3">
      <c r="A318" s="60"/>
      <c r="B318" s="61" t="e">
        <f>VLOOKUP(E318,'Active-Bldg List ref'!$A:$E,4,FALSE)</f>
        <v>#N/A</v>
      </c>
      <c r="C318" s="61" t="e">
        <f>VLOOKUP(E318,'Active-Bldg List ref'!$A:$E,5,FALSE)</f>
        <v>#N/A</v>
      </c>
      <c r="D318" s="61" t="e">
        <f>VLOOKUP(E318,'Active-Bldg List ref'!$A:$B,2,FALSE)</f>
        <v>#N/A</v>
      </c>
      <c r="E318" s="61" t="e">
        <f>INDEX('Active-Bldg List ref'!$A:$A,MATCH(F318,'Active-Bldg List ref'!$C:$C,0))</f>
        <v>#N/A</v>
      </c>
      <c r="F318" s="62"/>
      <c r="G318" s="63"/>
      <c r="H318" s="64"/>
      <c r="I318" s="61" t="e">
        <f>INDEX('Keyword &amp; Type ref'!B:B,MATCH(K318,'Keyword &amp; Type ref'!D:D,0))</f>
        <v>#N/A</v>
      </c>
      <c r="J318" s="66" t="e">
        <f>INDEX('Keyword &amp; Type ref'!F:F,MATCH(L318,'Keyword &amp; Type ref'!H:H,0))</f>
        <v>#N/A</v>
      </c>
      <c r="K318" s="65"/>
      <c r="L318" s="65"/>
      <c r="M318" s="62"/>
      <c r="N318" s="67"/>
      <c r="O318" s="68"/>
      <c r="P318" s="68"/>
      <c r="Q318" s="69" t="e">
        <f>INDEX('Keyword &amp; Type ref'!$F:$V,MATCH(J318,'Keyword &amp; Type ref'!$F:$F,0),MATCH(B318,'Keyword &amp; Type ref'!$1:$1,0))</f>
        <v>#N/A</v>
      </c>
      <c r="R318" s="70" t="e">
        <f>VLOOKUP(J318,'Keyword &amp; Type ref'!$F:$L,7,FALSE)</f>
        <v>#N/A</v>
      </c>
      <c r="S318" s="71" t="e">
        <f>CONCATENATE(E318,":",VLOOKUP(J318,'Keyword &amp; Type ref'!F:H, 3,FALSE),":",$X318)</f>
        <v>#N/A</v>
      </c>
      <c r="T318" s="72" t="e">
        <f t="shared" si="8"/>
        <v>#N/A</v>
      </c>
      <c r="U318" s="73"/>
      <c r="V318" s="74" t="e">
        <f t="shared" si="9"/>
        <v>#N/A</v>
      </c>
      <c r="W318" s="75"/>
      <c r="X318" s="68"/>
      <c r="Y318" s="68"/>
      <c r="Z318" s="76"/>
      <c r="AA318" s="77" t="e">
        <f>INDEX('MFR_List ref'!$A:$A,MATCH($AB318,'MFR_List ref'!$B:$B,0))</f>
        <v>#N/A</v>
      </c>
      <c r="AB318" s="62"/>
      <c r="AC318" s="78"/>
      <c r="AD318" s="79"/>
      <c r="AE318" s="80"/>
      <c r="AF318" s="60"/>
      <c r="AG318" s="73"/>
      <c r="AH318" s="73"/>
      <c r="AI318" s="73"/>
      <c r="AJ318" s="60"/>
      <c r="AK318" s="73"/>
      <c r="AL318" s="73"/>
      <c r="AM318" s="81"/>
      <c r="AN318" s="73"/>
      <c r="AO318" s="78"/>
      <c r="AP318" s="78"/>
      <c r="AQ318" s="78"/>
      <c r="AR318" s="78"/>
      <c r="AS318" s="73"/>
      <c r="AT318" s="73"/>
      <c r="AU318" s="73"/>
      <c r="AV318" s="78"/>
      <c r="AW318" s="73"/>
      <c r="AX318" s="73"/>
      <c r="AY318" s="82"/>
      <c r="AZ318" s="82"/>
      <c r="BA318" s="73"/>
      <c r="BB318" s="73"/>
      <c r="BC318" s="82"/>
      <c r="BD318" s="73"/>
      <c r="BE318" s="73"/>
      <c r="BF318" s="73"/>
      <c r="BG318" s="73"/>
      <c r="BH318" s="82"/>
      <c r="BI318" s="82"/>
      <c r="BJ318" s="82"/>
      <c r="BK318" s="82"/>
      <c r="BL318" s="82"/>
      <c r="BM318" s="82"/>
      <c r="BN318" s="82"/>
      <c r="BO318" s="73"/>
      <c r="BP318" s="68"/>
      <c r="BQ318" s="73"/>
      <c r="BR318" s="48"/>
    </row>
    <row r="319" spans="1:70" s="47" customFormat="1" ht="34.799999999999997" customHeight="1" x14ac:dyDescent="0.3">
      <c r="A319" s="60"/>
      <c r="B319" s="61" t="e">
        <f>VLOOKUP(E319,'Active-Bldg List ref'!$A:$E,4,FALSE)</f>
        <v>#N/A</v>
      </c>
      <c r="C319" s="61" t="e">
        <f>VLOOKUP(E319,'Active-Bldg List ref'!$A:$E,5,FALSE)</f>
        <v>#N/A</v>
      </c>
      <c r="D319" s="61" t="e">
        <f>VLOOKUP(E319,'Active-Bldg List ref'!$A:$B,2,FALSE)</f>
        <v>#N/A</v>
      </c>
      <c r="E319" s="61" t="e">
        <f>INDEX('Active-Bldg List ref'!$A:$A,MATCH(F319,'Active-Bldg List ref'!$C:$C,0))</f>
        <v>#N/A</v>
      </c>
      <c r="F319" s="62"/>
      <c r="G319" s="63"/>
      <c r="H319" s="64"/>
      <c r="I319" s="61" t="e">
        <f>INDEX('Keyword &amp; Type ref'!B:B,MATCH(K319,'Keyword &amp; Type ref'!D:D,0))</f>
        <v>#N/A</v>
      </c>
      <c r="J319" s="66" t="e">
        <f>INDEX('Keyword &amp; Type ref'!F:F,MATCH(L319,'Keyword &amp; Type ref'!H:H,0))</f>
        <v>#N/A</v>
      </c>
      <c r="K319" s="65"/>
      <c r="L319" s="65"/>
      <c r="M319" s="62"/>
      <c r="N319" s="67"/>
      <c r="O319" s="68"/>
      <c r="P319" s="68"/>
      <c r="Q319" s="69" t="e">
        <f>INDEX('Keyword &amp; Type ref'!$F:$V,MATCH(J319,'Keyword &amp; Type ref'!$F:$F,0),MATCH(B319,'Keyword &amp; Type ref'!$1:$1,0))</f>
        <v>#N/A</v>
      </c>
      <c r="R319" s="70" t="e">
        <f>VLOOKUP(J319,'Keyword &amp; Type ref'!$F:$L,7,FALSE)</f>
        <v>#N/A</v>
      </c>
      <c r="S319" s="71" t="e">
        <f>CONCATENATE(E319,":",VLOOKUP(J319,'Keyword &amp; Type ref'!F:H, 3,FALSE),":",$X319)</f>
        <v>#N/A</v>
      </c>
      <c r="T319" s="72" t="e">
        <f t="shared" si="8"/>
        <v>#N/A</v>
      </c>
      <c r="U319" s="73"/>
      <c r="V319" s="74" t="e">
        <f t="shared" si="9"/>
        <v>#N/A</v>
      </c>
      <c r="W319" s="75"/>
      <c r="X319" s="68"/>
      <c r="Y319" s="68"/>
      <c r="Z319" s="76"/>
      <c r="AA319" s="77" t="e">
        <f>INDEX('MFR_List ref'!$A:$A,MATCH($AB319,'MFR_List ref'!$B:$B,0))</f>
        <v>#N/A</v>
      </c>
      <c r="AB319" s="62"/>
      <c r="AC319" s="78"/>
      <c r="AD319" s="79"/>
      <c r="AE319" s="80"/>
      <c r="AF319" s="60"/>
      <c r="AG319" s="73"/>
      <c r="AH319" s="73"/>
      <c r="AI319" s="73"/>
      <c r="AJ319" s="60"/>
      <c r="AK319" s="73"/>
      <c r="AL319" s="73"/>
      <c r="AM319" s="81"/>
      <c r="AN319" s="73"/>
      <c r="AO319" s="78"/>
      <c r="AP319" s="78"/>
      <c r="AQ319" s="78"/>
      <c r="AR319" s="78"/>
      <c r="AS319" s="73"/>
      <c r="AT319" s="73"/>
      <c r="AU319" s="73"/>
      <c r="AV319" s="78"/>
      <c r="AW319" s="73"/>
      <c r="AX319" s="73"/>
      <c r="AY319" s="82"/>
      <c r="AZ319" s="82"/>
      <c r="BA319" s="73"/>
      <c r="BB319" s="73"/>
      <c r="BC319" s="82"/>
      <c r="BD319" s="73"/>
      <c r="BE319" s="73"/>
      <c r="BF319" s="73"/>
      <c r="BG319" s="73"/>
      <c r="BH319" s="82"/>
      <c r="BI319" s="82"/>
      <c r="BJ319" s="82"/>
      <c r="BK319" s="82"/>
      <c r="BL319" s="82"/>
      <c r="BM319" s="82"/>
      <c r="BN319" s="82"/>
      <c r="BO319" s="73"/>
      <c r="BP319" s="68"/>
      <c r="BQ319" s="73"/>
      <c r="BR319" s="48"/>
    </row>
    <row r="320" spans="1:70" s="47" customFormat="1" ht="34.799999999999997" customHeight="1" x14ac:dyDescent="0.3">
      <c r="A320" s="60"/>
      <c r="B320" s="61" t="e">
        <f>VLOOKUP(E320,'Active-Bldg List ref'!$A:$E,4,FALSE)</f>
        <v>#N/A</v>
      </c>
      <c r="C320" s="61" t="e">
        <f>VLOOKUP(E320,'Active-Bldg List ref'!$A:$E,5,FALSE)</f>
        <v>#N/A</v>
      </c>
      <c r="D320" s="61" t="e">
        <f>VLOOKUP(E320,'Active-Bldg List ref'!$A:$B,2,FALSE)</f>
        <v>#N/A</v>
      </c>
      <c r="E320" s="61" t="e">
        <f>INDEX('Active-Bldg List ref'!$A:$A,MATCH(F320,'Active-Bldg List ref'!$C:$C,0))</f>
        <v>#N/A</v>
      </c>
      <c r="F320" s="62"/>
      <c r="G320" s="63"/>
      <c r="H320" s="64"/>
      <c r="I320" s="61" t="e">
        <f>INDEX('Keyword &amp; Type ref'!B:B,MATCH(K320,'Keyword &amp; Type ref'!D:D,0))</f>
        <v>#N/A</v>
      </c>
      <c r="J320" s="66" t="e">
        <f>INDEX('Keyword &amp; Type ref'!F:F,MATCH(L320,'Keyword &amp; Type ref'!H:H,0))</f>
        <v>#N/A</v>
      </c>
      <c r="K320" s="65"/>
      <c r="L320" s="65"/>
      <c r="M320" s="62"/>
      <c r="N320" s="67"/>
      <c r="O320" s="68"/>
      <c r="P320" s="68"/>
      <c r="Q320" s="69" t="e">
        <f>INDEX('Keyword &amp; Type ref'!$F:$V,MATCH(J320,'Keyword &amp; Type ref'!$F:$F,0),MATCH(B320,'Keyword &amp; Type ref'!$1:$1,0))</f>
        <v>#N/A</v>
      </c>
      <c r="R320" s="70" t="e">
        <f>VLOOKUP(J320,'Keyword &amp; Type ref'!$F:$L,7,FALSE)</f>
        <v>#N/A</v>
      </c>
      <c r="S320" s="71" t="e">
        <f>CONCATENATE(E320,":",VLOOKUP(J320,'Keyword &amp; Type ref'!F:H, 3,FALSE),":",$X320)</f>
        <v>#N/A</v>
      </c>
      <c r="T320" s="72" t="e">
        <f t="shared" si="8"/>
        <v>#N/A</v>
      </c>
      <c r="U320" s="73"/>
      <c r="V320" s="74" t="e">
        <f t="shared" si="9"/>
        <v>#N/A</v>
      </c>
      <c r="W320" s="75"/>
      <c r="X320" s="68"/>
      <c r="Y320" s="68"/>
      <c r="Z320" s="76"/>
      <c r="AA320" s="77" t="e">
        <f>INDEX('MFR_List ref'!$A:$A,MATCH($AB320,'MFR_List ref'!$B:$B,0))</f>
        <v>#N/A</v>
      </c>
      <c r="AB320" s="62"/>
      <c r="AC320" s="78"/>
      <c r="AD320" s="79"/>
      <c r="AE320" s="80"/>
      <c r="AF320" s="60"/>
      <c r="AG320" s="73"/>
      <c r="AH320" s="73"/>
      <c r="AI320" s="73"/>
      <c r="AJ320" s="60"/>
      <c r="AK320" s="73"/>
      <c r="AL320" s="73"/>
      <c r="AM320" s="81"/>
      <c r="AN320" s="73"/>
      <c r="AO320" s="78"/>
      <c r="AP320" s="78"/>
      <c r="AQ320" s="78"/>
      <c r="AR320" s="78"/>
      <c r="AS320" s="73"/>
      <c r="AT320" s="73"/>
      <c r="AU320" s="73"/>
      <c r="AV320" s="78"/>
      <c r="AW320" s="73"/>
      <c r="AX320" s="73"/>
      <c r="AY320" s="82"/>
      <c r="AZ320" s="82"/>
      <c r="BA320" s="73"/>
      <c r="BB320" s="73"/>
      <c r="BC320" s="82"/>
      <c r="BD320" s="73"/>
      <c r="BE320" s="73"/>
      <c r="BF320" s="73"/>
      <c r="BG320" s="73"/>
      <c r="BH320" s="82"/>
      <c r="BI320" s="82"/>
      <c r="BJ320" s="82"/>
      <c r="BK320" s="82"/>
      <c r="BL320" s="82"/>
      <c r="BM320" s="82"/>
      <c r="BN320" s="82"/>
      <c r="BO320" s="73"/>
      <c r="BP320" s="68"/>
      <c r="BQ320" s="73"/>
      <c r="BR320" s="48"/>
    </row>
    <row r="321" spans="1:70" s="47" customFormat="1" ht="34.799999999999997" customHeight="1" x14ac:dyDescent="0.3">
      <c r="A321" s="60"/>
      <c r="B321" s="61" t="e">
        <f>VLOOKUP(E321,'Active-Bldg List ref'!$A:$E,4,FALSE)</f>
        <v>#N/A</v>
      </c>
      <c r="C321" s="61" t="e">
        <f>VLOOKUP(E321,'Active-Bldg List ref'!$A:$E,5,FALSE)</f>
        <v>#N/A</v>
      </c>
      <c r="D321" s="61" t="e">
        <f>VLOOKUP(E321,'Active-Bldg List ref'!$A:$B,2,FALSE)</f>
        <v>#N/A</v>
      </c>
      <c r="E321" s="61" t="e">
        <f>INDEX('Active-Bldg List ref'!$A:$A,MATCH(F321,'Active-Bldg List ref'!$C:$C,0))</f>
        <v>#N/A</v>
      </c>
      <c r="F321" s="62"/>
      <c r="G321" s="63"/>
      <c r="H321" s="64"/>
      <c r="I321" s="61" t="e">
        <f>INDEX('Keyword &amp; Type ref'!B:B,MATCH(K321,'Keyword &amp; Type ref'!D:D,0))</f>
        <v>#N/A</v>
      </c>
      <c r="J321" s="66" t="e">
        <f>INDEX('Keyword &amp; Type ref'!F:F,MATCH(L321,'Keyword &amp; Type ref'!H:H,0))</f>
        <v>#N/A</v>
      </c>
      <c r="K321" s="65"/>
      <c r="L321" s="65"/>
      <c r="M321" s="62"/>
      <c r="N321" s="67"/>
      <c r="O321" s="68"/>
      <c r="P321" s="68"/>
      <c r="Q321" s="69" t="e">
        <f>INDEX('Keyword &amp; Type ref'!$F:$V,MATCH(J321,'Keyword &amp; Type ref'!$F:$F,0),MATCH(B321,'Keyword &amp; Type ref'!$1:$1,0))</f>
        <v>#N/A</v>
      </c>
      <c r="R321" s="70" t="e">
        <f>VLOOKUP(J321,'Keyword &amp; Type ref'!$F:$L,7,FALSE)</f>
        <v>#N/A</v>
      </c>
      <c r="S321" s="71" t="e">
        <f>CONCATENATE(E321,":",VLOOKUP(J321,'Keyword &amp; Type ref'!F:H, 3,FALSE),":",$X321)</f>
        <v>#N/A</v>
      </c>
      <c r="T321" s="72" t="e">
        <f t="shared" ref="T321:T384" si="10">LEN(S321)</f>
        <v>#N/A</v>
      </c>
      <c r="U321" s="73"/>
      <c r="V321" s="74" t="e">
        <f t="shared" si="9"/>
        <v>#N/A</v>
      </c>
      <c r="W321" s="75"/>
      <c r="X321" s="68"/>
      <c r="Y321" s="68"/>
      <c r="Z321" s="76"/>
      <c r="AA321" s="77" t="e">
        <f>INDEX('MFR_List ref'!$A:$A,MATCH($AB321,'MFR_List ref'!$B:$B,0))</f>
        <v>#N/A</v>
      </c>
      <c r="AB321" s="62"/>
      <c r="AC321" s="78"/>
      <c r="AD321" s="79"/>
      <c r="AE321" s="80"/>
      <c r="AF321" s="60"/>
      <c r="AG321" s="73"/>
      <c r="AH321" s="73"/>
      <c r="AI321" s="73"/>
      <c r="AJ321" s="60"/>
      <c r="AK321" s="73"/>
      <c r="AL321" s="73"/>
      <c r="AM321" s="81"/>
      <c r="AN321" s="73"/>
      <c r="AO321" s="78"/>
      <c r="AP321" s="78"/>
      <c r="AQ321" s="78"/>
      <c r="AR321" s="78"/>
      <c r="AS321" s="73"/>
      <c r="AT321" s="73"/>
      <c r="AU321" s="73"/>
      <c r="AV321" s="78"/>
      <c r="AW321" s="73"/>
      <c r="AX321" s="73"/>
      <c r="AY321" s="82"/>
      <c r="AZ321" s="82"/>
      <c r="BA321" s="73"/>
      <c r="BB321" s="73"/>
      <c r="BC321" s="82"/>
      <c r="BD321" s="73"/>
      <c r="BE321" s="73"/>
      <c r="BF321" s="73"/>
      <c r="BG321" s="73"/>
      <c r="BH321" s="82"/>
      <c r="BI321" s="82"/>
      <c r="BJ321" s="82"/>
      <c r="BK321" s="82"/>
      <c r="BL321" s="82"/>
      <c r="BM321" s="82"/>
      <c r="BN321" s="82"/>
      <c r="BO321" s="73"/>
      <c r="BP321" s="68"/>
      <c r="BQ321" s="73"/>
      <c r="BR321" s="48"/>
    </row>
    <row r="322" spans="1:70" s="47" customFormat="1" ht="34.799999999999997" customHeight="1" x14ac:dyDescent="0.3">
      <c r="A322" s="60"/>
      <c r="B322" s="61" t="e">
        <f>VLOOKUP(E322,'Active-Bldg List ref'!$A:$E,4,FALSE)</f>
        <v>#N/A</v>
      </c>
      <c r="C322" s="61" t="e">
        <f>VLOOKUP(E322,'Active-Bldg List ref'!$A:$E,5,FALSE)</f>
        <v>#N/A</v>
      </c>
      <c r="D322" s="61" t="e">
        <f>VLOOKUP(E322,'Active-Bldg List ref'!$A:$B,2,FALSE)</f>
        <v>#N/A</v>
      </c>
      <c r="E322" s="61" t="e">
        <f>INDEX('Active-Bldg List ref'!$A:$A,MATCH(F322,'Active-Bldg List ref'!$C:$C,0))</f>
        <v>#N/A</v>
      </c>
      <c r="F322" s="62"/>
      <c r="G322" s="63"/>
      <c r="H322" s="64"/>
      <c r="I322" s="61" t="e">
        <f>INDEX('Keyword &amp; Type ref'!B:B,MATCH(K322,'Keyword &amp; Type ref'!D:D,0))</f>
        <v>#N/A</v>
      </c>
      <c r="J322" s="66" t="e">
        <f>INDEX('Keyword &amp; Type ref'!F:F,MATCH(L322,'Keyword &amp; Type ref'!H:H,0))</f>
        <v>#N/A</v>
      </c>
      <c r="K322" s="65"/>
      <c r="L322" s="65"/>
      <c r="M322" s="62"/>
      <c r="N322" s="67"/>
      <c r="O322" s="68"/>
      <c r="P322" s="68"/>
      <c r="Q322" s="69" t="e">
        <f>INDEX('Keyword &amp; Type ref'!$F:$V,MATCH(J322,'Keyword &amp; Type ref'!$F:$F,0),MATCH(B322,'Keyword &amp; Type ref'!$1:$1,0))</f>
        <v>#N/A</v>
      </c>
      <c r="R322" s="70" t="e">
        <f>VLOOKUP(J322,'Keyword &amp; Type ref'!$F:$L,7,FALSE)</f>
        <v>#N/A</v>
      </c>
      <c r="S322" s="71" t="e">
        <f>CONCATENATE(E322,":",VLOOKUP(J322,'Keyword &amp; Type ref'!F:H, 3,FALSE),":",$X322)</f>
        <v>#N/A</v>
      </c>
      <c r="T322" s="72" t="e">
        <f t="shared" si="10"/>
        <v>#N/A</v>
      </c>
      <c r="U322" s="73"/>
      <c r="V322" s="74" t="e">
        <f t="shared" ref="V322:V385" si="11">CONCATENATE(RIGHT(D322,LEN(D322)-3),J322,"-",W322)</f>
        <v>#N/A</v>
      </c>
      <c r="W322" s="75"/>
      <c r="X322" s="68"/>
      <c r="Y322" s="68"/>
      <c r="Z322" s="76"/>
      <c r="AA322" s="77" t="e">
        <f>INDEX('MFR_List ref'!$A:$A,MATCH($AB322,'MFR_List ref'!$B:$B,0))</f>
        <v>#N/A</v>
      </c>
      <c r="AB322" s="62"/>
      <c r="AC322" s="78"/>
      <c r="AD322" s="79"/>
      <c r="AE322" s="80"/>
      <c r="AF322" s="60"/>
      <c r="AG322" s="73"/>
      <c r="AH322" s="73"/>
      <c r="AI322" s="73"/>
      <c r="AJ322" s="60"/>
      <c r="AK322" s="73"/>
      <c r="AL322" s="73"/>
      <c r="AM322" s="81"/>
      <c r="AN322" s="73"/>
      <c r="AO322" s="78"/>
      <c r="AP322" s="78"/>
      <c r="AQ322" s="78"/>
      <c r="AR322" s="78"/>
      <c r="AS322" s="73"/>
      <c r="AT322" s="73"/>
      <c r="AU322" s="73"/>
      <c r="AV322" s="78"/>
      <c r="AW322" s="73"/>
      <c r="AX322" s="73"/>
      <c r="AY322" s="82"/>
      <c r="AZ322" s="82"/>
      <c r="BA322" s="73"/>
      <c r="BB322" s="73"/>
      <c r="BC322" s="82"/>
      <c r="BD322" s="73"/>
      <c r="BE322" s="73"/>
      <c r="BF322" s="73"/>
      <c r="BG322" s="73"/>
      <c r="BH322" s="82"/>
      <c r="BI322" s="82"/>
      <c r="BJ322" s="82"/>
      <c r="BK322" s="82"/>
      <c r="BL322" s="82"/>
      <c r="BM322" s="82"/>
      <c r="BN322" s="82"/>
      <c r="BO322" s="73"/>
      <c r="BP322" s="68"/>
      <c r="BQ322" s="73"/>
      <c r="BR322" s="48"/>
    </row>
    <row r="323" spans="1:70" s="47" customFormat="1" ht="34.799999999999997" customHeight="1" x14ac:dyDescent="0.3">
      <c r="A323" s="60"/>
      <c r="B323" s="61" t="e">
        <f>VLOOKUP(E323,'Active-Bldg List ref'!$A:$E,4,FALSE)</f>
        <v>#N/A</v>
      </c>
      <c r="C323" s="61" t="e">
        <f>VLOOKUP(E323,'Active-Bldg List ref'!$A:$E,5,FALSE)</f>
        <v>#N/A</v>
      </c>
      <c r="D323" s="61" t="e">
        <f>VLOOKUP(E323,'Active-Bldg List ref'!$A:$B,2,FALSE)</f>
        <v>#N/A</v>
      </c>
      <c r="E323" s="61" t="e">
        <f>INDEX('Active-Bldg List ref'!$A:$A,MATCH(F323,'Active-Bldg List ref'!$C:$C,0))</f>
        <v>#N/A</v>
      </c>
      <c r="F323" s="62"/>
      <c r="G323" s="63"/>
      <c r="H323" s="64"/>
      <c r="I323" s="61" t="e">
        <f>INDEX('Keyword &amp; Type ref'!B:B,MATCH(K323,'Keyword &amp; Type ref'!D:D,0))</f>
        <v>#N/A</v>
      </c>
      <c r="J323" s="66" t="e">
        <f>INDEX('Keyword &amp; Type ref'!F:F,MATCH(L323,'Keyword &amp; Type ref'!H:H,0))</f>
        <v>#N/A</v>
      </c>
      <c r="K323" s="65"/>
      <c r="L323" s="65"/>
      <c r="M323" s="62"/>
      <c r="N323" s="67"/>
      <c r="O323" s="68"/>
      <c r="P323" s="68"/>
      <c r="Q323" s="69" t="e">
        <f>INDEX('Keyword &amp; Type ref'!$F:$V,MATCH(J323,'Keyword &amp; Type ref'!$F:$F,0),MATCH(B323,'Keyword &amp; Type ref'!$1:$1,0))</f>
        <v>#N/A</v>
      </c>
      <c r="R323" s="70" t="e">
        <f>VLOOKUP(J323,'Keyword &amp; Type ref'!$F:$L,7,FALSE)</f>
        <v>#N/A</v>
      </c>
      <c r="S323" s="71" t="e">
        <f>CONCATENATE(E323,":",VLOOKUP(J323,'Keyword &amp; Type ref'!F:H, 3,FALSE),":",$X323)</f>
        <v>#N/A</v>
      </c>
      <c r="T323" s="72" t="e">
        <f t="shared" si="10"/>
        <v>#N/A</v>
      </c>
      <c r="U323" s="73"/>
      <c r="V323" s="74" t="e">
        <f t="shared" si="11"/>
        <v>#N/A</v>
      </c>
      <c r="W323" s="75"/>
      <c r="X323" s="68"/>
      <c r="Y323" s="68"/>
      <c r="Z323" s="76"/>
      <c r="AA323" s="77" t="e">
        <f>INDEX('MFR_List ref'!$A:$A,MATCH($AB323,'MFR_List ref'!$B:$B,0))</f>
        <v>#N/A</v>
      </c>
      <c r="AB323" s="62"/>
      <c r="AC323" s="78"/>
      <c r="AD323" s="79"/>
      <c r="AE323" s="80"/>
      <c r="AF323" s="60"/>
      <c r="AG323" s="73"/>
      <c r="AH323" s="73"/>
      <c r="AI323" s="73"/>
      <c r="AJ323" s="60"/>
      <c r="AK323" s="73"/>
      <c r="AL323" s="73"/>
      <c r="AM323" s="81"/>
      <c r="AN323" s="73"/>
      <c r="AO323" s="78"/>
      <c r="AP323" s="78"/>
      <c r="AQ323" s="78"/>
      <c r="AR323" s="78"/>
      <c r="AS323" s="73"/>
      <c r="AT323" s="73"/>
      <c r="AU323" s="73"/>
      <c r="AV323" s="78"/>
      <c r="AW323" s="73"/>
      <c r="AX323" s="73"/>
      <c r="AY323" s="82"/>
      <c r="AZ323" s="82"/>
      <c r="BA323" s="73"/>
      <c r="BB323" s="73"/>
      <c r="BC323" s="82"/>
      <c r="BD323" s="73"/>
      <c r="BE323" s="73"/>
      <c r="BF323" s="73"/>
      <c r="BG323" s="73"/>
      <c r="BH323" s="82"/>
      <c r="BI323" s="82"/>
      <c r="BJ323" s="82"/>
      <c r="BK323" s="82"/>
      <c r="BL323" s="82"/>
      <c r="BM323" s="82"/>
      <c r="BN323" s="82"/>
      <c r="BO323" s="73"/>
      <c r="BP323" s="68"/>
      <c r="BQ323" s="73"/>
      <c r="BR323" s="48"/>
    </row>
    <row r="324" spans="1:70" s="47" customFormat="1" ht="34.799999999999997" customHeight="1" x14ac:dyDescent="0.3">
      <c r="A324" s="60"/>
      <c r="B324" s="61" t="e">
        <f>VLOOKUP(E324,'Active-Bldg List ref'!$A:$E,4,FALSE)</f>
        <v>#N/A</v>
      </c>
      <c r="C324" s="61" t="e">
        <f>VLOOKUP(E324,'Active-Bldg List ref'!$A:$E,5,FALSE)</f>
        <v>#N/A</v>
      </c>
      <c r="D324" s="61" t="e">
        <f>VLOOKUP(E324,'Active-Bldg List ref'!$A:$B,2,FALSE)</f>
        <v>#N/A</v>
      </c>
      <c r="E324" s="61" t="e">
        <f>INDEX('Active-Bldg List ref'!$A:$A,MATCH(F324,'Active-Bldg List ref'!$C:$C,0))</f>
        <v>#N/A</v>
      </c>
      <c r="F324" s="62"/>
      <c r="G324" s="63"/>
      <c r="H324" s="64"/>
      <c r="I324" s="61" t="e">
        <f>INDEX('Keyword &amp; Type ref'!B:B,MATCH(K324,'Keyword &amp; Type ref'!D:D,0))</f>
        <v>#N/A</v>
      </c>
      <c r="J324" s="66" t="e">
        <f>INDEX('Keyword &amp; Type ref'!F:F,MATCH(L324,'Keyword &amp; Type ref'!H:H,0))</f>
        <v>#N/A</v>
      </c>
      <c r="K324" s="65"/>
      <c r="L324" s="65"/>
      <c r="M324" s="62"/>
      <c r="N324" s="67"/>
      <c r="O324" s="68"/>
      <c r="P324" s="68"/>
      <c r="Q324" s="69" t="e">
        <f>INDEX('Keyword &amp; Type ref'!$F:$V,MATCH(J324,'Keyword &amp; Type ref'!$F:$F,0),MATCH(B324,'Keyword &amp; Type ref'!$1:$1,0))</f>
        <v>#N/A</v>
      </c>
      <c r="R324" s="70" t="e">
        <f>VLOOKUP(J324,'Keyword &amp; Type ref'!$F:$L,7,FALSE)</f>
        <v>#N/A</v>
      </c>
      <c r="S324" s="71" t="e">
        <f>CONCATENATE(E324,":",VLOOKUP(J324,'Keyword &amp; Type ref'!F:H, 3,FALSE),":",$X324)</f>
        <v>#N/A</v>
      </c>
      <c r="T324" s="72" t="e">
        <f t="shared" si="10"/>
        <v>#N/A</v>
      </c>
      <c r="U324" s="73"/>
      <c r="V324" s="74" t="e">
        <f t="shared" si="11"/>
        <v>#N/A</v>
      </c>
      <c r="W324" s="75"/>
      <c r="X324" s="68"/>
      <c r="Y324" s="68"/>
      <c r="Z324" s="76"/>
      <c r="AA324" s="77" t="e">
        <f>INDEX('MFR_List ref'!$A:$A,MATCH($AB324,'MFR_List ref'!$B:$B,0))</f>
        <v>#N/A</v>
      </c>
      <c r="AB324" s="62"/>
      <c r="AC324" s="78"/>
      <c r="AD324" s="79"/>
      <c r="AE324" s="80"/>
      <c r="AF324" s="60"/>
      <c r="AG324" s="73"/>
      <c r="AH324" s="73"/>
      <c r="AI324" s="73"/>
      <c r="AJ324" s="60"/>
      <c r="AK324" s="73"/>
      <c r="AL324" s="73"/>
      <c r="AM324" s="81"/>
      <c r="AN324" s="73"/>
      <c r="AO324" s="78"/>
      <c r="AP324" s="78"/>
      <c r="AQ324" s="78"/>
      <c r="AR324" s="78"/>
      <c r="AS324" s="73"/>
      <c r="AT324" s="73"/>
      <c r="AU324" s="73"/>
      <c r="AV324" s="78"/>
      <c r="AW324" s="73"/>
      <c r="AX324" s="73"/>
      <c r="AY324" s="82"/>
      <c r="AZ324" s="82"/>
      <c r="BA324" s="73"/>
      <c r="BB324" s="73"/>
      <c r="BC324" s="82"/>
      <c r="BD324" s="73"/>
      <c r="BE324" s="73"/>
      <c r="BF324" s="73"/>
      <c r="BG324" s="73"/>
      <c r="BH324" s="82"/>
      <c r="BI324" s="82"/>
      <c r="BJ324" s="82"/>
      <c r="BK324" s="82"/>
      <c r="BL324" s="82"/>
      <c r="BM324" s="82"/>
      <c r="BN324" s="82"/>
      <c r="BO324" s="73"/>
      <c r="BP324" s="68"/>
      <c r="BQ324" s="73"/>
      <c r="BR324" s="48"/>
    </row>
    <row r="325" spans="1:70" s="47" customFormat="1" ht="34.799999999999997" customHeight="1" x14ac:dyDescent="0.3">
      <c r="A325" s="60"/>
      <c r="B325" s="61" t="e">
        <f>VLOOKUP(E325,'Active-Bldg List ref'!$A:$E,4,FALSE)</f>
        <v>#N/A</v>
      </c>
      <c r="C325" s="61" t="e">
        <f>VLOOKUP(E325,'Active-Bldg List ref'!$A:$E,5,FALSE)</f>
        <v>#N/A</v>
      </c>
      <c r="D325" s="61" t="e">
        <f>VLOOKUP(E325,'Active-Bldg List ref'!$A:$B,2,FALSE)</f>
        <v>#N/A</v>
      </c>
      <c r="E325" s="61" t="e">
        <f>INDEX('Active-Bldg List ref'!$A:$A,MATCH(F325,'Active-Bldg List ref'!$C:$C,0))</f>
        <v>#N/A</v>
      </c>
      <c r="F325" s="62"/>
      <c r="G325" s="63"/>
      <c r="H325" s="64"/>
      <c r="I325" s="61" t="e">
        <f>INDEX('Keyword &amp; Type ref'!B:B,MATCH(K325,'Keyword &amp; Type ref'!D:D,0))</f>
        <v>#N/A</v>
      </c>
      <c r="J325" s="66" t="e">
        <f>INDEX('Keyword &amp; Type ref'!F:F,MATCH(L325,'Keyword &amp; Type ref'!H:H,0))</f>
        <v>#N/A</v>
      </c>
      <c r="K325" s="65"/>
      <c r="L325" s="65"/>
      <c r="M325" s="62"/>
      <c r="N325" s="67"/>
      <c r="O325" s="68"/>
      <c r="P325" s="68"/>
      <c r="Q325" s="69" t="e">
        <f>INDEX('Keyword &amp; Type ref'!$F:$V,MATCH(J325,'Keyword &amp; Type ref'!$F:$F,0),MATCH(B325,'Keyword &amp; Type ref'!$1:$1,0))</f>
        <v>#N/A</v>
      </c>
      <c r="R325" s="70" t="e">
        <f>VLOOKUP(J325,'Keyword &amp; Type ref'!$F:$L,7,FALSE)</f>
        <v>#N/A</v>
      </c>
      <c r="S325" s="71" t="e">
        <f>CONCATENATE(E325,":",VLOOKUP(J325,'Keyword &amp; Type ref'!F:H, 3,FALSE),":",$X325)</f>
        <v>#N/A</v>
      </c>
      <c r="T325" s="72" t="e">
        <f t="shared" si="10"/>
        <v>#N/A</v>
      </c>
      <c r="U325" s="73"/>
      <c r="V325" s="74" t="e">
        <f t="shared" si="11"/>
        <v>#N/A</v>
      </c>
      <c r="W325" s="75"/>
      <c r="X325" s="68"/>
      <c r="Y325" s="68"/>
      <c r="Z325" s="76"/>
      <c r="AA325" s="77" t="e">
        <f>INDEX('MFR_List ref'!$A:$A,MATCH($AB325,'MFR_List ref'!$B:$B,0))</f>
        <v>#N/A</v>
      </c>
      <c r="AB325" s="62"/>
      <c r="AC325" s="78"/>
      <c r="AD325" s="79"/>
      <c r="AE325" s="80"/>
      <c r="AF325" s="60"/>
      <c r="AG325" s="73"/>
      <c r="AH325" s="73"/>
      <c r="AI325" s="73"/>
      <c r="AJ325" s="60"/>
      <c r="AK325" s="73"/>
      <c r="AL325" s="73"/>
      <c r="AM325" s="81"/>
      <c r="AN325" s="73"/>
      <c r="AO325" s="78"/>
      <c r="AP325" s="78"/>
      <c r="AQ325" s="78"/>
      <c r="AR325" s="78"/>
      <c r="AS325" s="73"/>
      <c r="AT325" s="73"/>
      <c r="AU325" s="73"/>
      <c r="AV325" s="78"/>
      <c r="AW325" s="73"/>
      <c r="AX325" s="73"/>
      <c r="AY325" s="82"/>
      <c r="AZ325" s="82"/>
      <c r="BA325" s="73"/>
      <c r="BB325" s="73"/>
      <c r="BC325" s="82"/>
      <c r="BD325" s="73"/>
      <c r="BE325" s="73"/>
      <c r="BF325" s="73"/>
      <c r="BG325" s="73"/>
      <c r="BH325" s="82"/>
      <c r="BI325" s="82"/>
      <c r="BJ325" s="82"/>
      <c r="BK325" s="82"/>
      <c r="BL325" s="82"/>
      <c r="BM325" s="82"/>
      <c r="BN325" s="82"/>
      <c r="BO325" s="73"/>
      <c r="BP325" s="68"/>
      <c r="BQ325" s="73"/>
      <c r="BR325" s="48"/>
    </row>
    <row r="326" spans="1:70" s="47" customFormat="1" ht="34.799999999999997" customHeight="1" x14ac:dyDescent="0.3">
      <c r="A326" s="60"/>
      <c r="B326" s="61" t="e">
        <f>VLOOKUP(E326,'Active-Bldg List ref'!$A:$E,4,FALSE)</f>
        <v>#N/A</v>
      </c>
      <c r="C326" s="61" t="e">
        <f>VLOOKUP(E326,'Active-Bldg List ref'!$A:$E,5,FALSE)</f>
        <v>#N/A</v>
      </c>
      <c r="D326" s="61" t="e">
        <f>VLOOKUP(E326,'Active-Bldg List ref'!$A:$B,2,FALSE)</f>
        <v>#N/A</v>
      </c>
      <c r="E326" s="61" t="e">
        <f>INDEX('Active-Bldg List ref'!$A:$A,MATCH(F326,'Active-Bldg List ref'!$C:$C,0))</f>
        <v>#N/A</v>
      </c>
      <c r="F326" s="62"/>
      <c r="G326" s="63"/>
      <c r="H326" s="64"/>
      <c r="I326" s="61" t="e">
        <f>INDEX('Keyword &amp; Type ref'!B:B,MATCH(K326,'Keyword &amp; Type ref'!D:D,0))</f>
        <v>#N/A</v>
      </c>
      <c r="J326" s="66" t="e">
        <f>INDEX('Keyword &amp; Type ref'!F:F,MATCH(L326,'Keyword &amp; Type ref'!H:H,0))</f>
        <v>#N/A</v>
      </c>
      <c r="K326" s="65"/>
      <c r="L326" s="65"/>
      <c r="M326" s="62"/>
      <c r="N326" s="67"/>
      <c r="O326" s="68"/>
      <c r="P326" s="68"/>
      <c r="Q326" s="69" t="e">
        <f>INDEX('Keyword &amp; Type ref'!$F:$V,MATCH(J326,'Keyword &amp; Type ref'!$F:$F,0),MATCH(B326,'Keyword &amp; Type ref'!$1:$1,0))</f>
        <v>#N/A</v>
      </c>
      <c r="R326" s="70" t="e">
        <f>VLOOKUP(J326,'Keyword &amp; Type ref'!$F:$L,7,FALSE)</f>
        <v>#N/A</v>
      </c>
      <c r="S326" s="71" t="e">
        <f>CONCATENATE(E326,":",VLOOKUP(J326,'Keyword &amp; Type ref'!F:H, 3,FALSE),":",$X326)</f>
        <v>#N/A</v>
      </c>
      <c r="T326" s="72" t="e">
        <f t="shared" si="10"/>
        <v>#N/A</v>
      </c>
      <c r="U326" s="73"/>
      <c r="V326" s="74" t="e">
        <f t="shared" si="11"/>
        <v>#N/A</v>
      </c>
      <c r="W326" s="75"/>
      <c r="X326" s="68"/>
      <c r="Y326" s="68"/>
      <c r="Z326" s="76"/>
      <c r="AA326" s="77" t="e">
        <f>INDEX('MFR_List ref'!$A:$A,MATCH($AB326,'MFR_List ref'!$B:$B,0))</f>
        <v>#N/A</v>
      </c>
      <c r="AB326" s="62"/>
      <c r="AC326" s="78"/>
      <c r="AD326" s="79"/>
      <c r="AE326" s="80"/>
      <c r="AF326" s="60"/>
      <c r="AG326" s="73"/>
      <c r="AH326" s="73"/>
      <c r="AI326" s="73"/>
      <c r="AJ326" s="60"/>
      <c r="AK326" s="73"/>
      <c r="AL326" s="73"/>
      <c r="AM326" s="81"/>
      <c r="AN326" s="73"/>
      <c r="AO326" s="78"/>
      <c r="AP326" s="78"/>
      <c r="AQ326" s="78"/>
      <c r="AR326" s="78"/>
      <c r="AS326" s="73"/>
      <c r="AT326" s="73"/>
      <c r="AU326" s="73"/>
      <c r="AV326" s="78"/>
      <c r="AW326" s="73"/>
      <c r="AX326" s="73"/>
      <c r="AY326" s="82"/>
      <c r="AZ326" s="82"/>
      <c r="BA326" s="73"/>
      <c r="BB326" s="73"/>
      <c r="BC326" s="82"/>
      <c r="BD326" s="73"/>
      <c r="BE326" s="73"/>
      <c r="BF326" s="73"/>
      <c r="BG326" s="73"/>
      <c r="BH326" s="82"/>
      <c r="BI326" s="82"/>
      <c r="BJ326" s="82"/>
      <c r="BK326" s="82"/>
      <c r="BL326" s="82"/>
      <c r="BM326" s="82"/>
      <c r="BN326" s="82"/>
      <c r="BO326" s="73"/>
      <c r="BP326" s="68"/>
      <c r="BQ326" s="73"/>
      <c r="BR326" s="48"/>
    </row>
    <row r="327" spans="1:70" s="47" customFormat="1" ht="34.799999999999997" customHeight="1" x14ac:dyDescent="0.3">
      <c r="A327" s="60"/>
      <c r="B327" s="61" t="e">
        <f>VLOOKUP(E327,'Active-Bldg List ref'!$A:$E,4,FALSE)</f>
        <v>#N/A</v>
      </c>
      <c r="C327" s="61" t="e">
        <f>VLOOKUP(E327,'Active-Bldg List ref'!$A:$E,5,FALSE)</f>
        <v>#N/A</v>
      </c>
      <c r="D327" s="61" t="e">
        <f>VLOOKUP(E327,'Active-Bldg List ref'!$A:$B,2,FALSE)</f>
        <v>#N/A</v>
      </c>
      <c r="E327" s="61" t="e">
        <f>INDEX('Active-Bldg List ref'!$A:$A,MATCH(F327,'Active-Bldg List ref'!$C:$C,0))</f>
        <v>#N/A</v>
      </c>
      <c r="F327" s="62"/>
      <c r="G327" s="63"/>
      <c r="H327" s="64"/>
      <c r="I327" s="61" t="e">
        <f>INDEX('Keyword &amp; Type ref'!B:B,MATCH(K327,'Keyword &amp; Type ref'!D:D,0))</f>
        <v>#N/A</v>
      </c>
      <c r="J327" s="66" t="e">
        <f>INDEX('Keyword &amp; Type ref'!F:F,MATCH(L327,'Keyword &amp; Type ref'!H:H,0))</f>
        <v>#N/A</v>
      </c>
      <c r="K327" s="65"/>
      <c r="L327" s="65"/>
      <c r="M327" s="62"/>
      <c r="N327" s="67"/>
      <c r="O327" s="68"/>
      <c r="P327" s="68"/>
      <c r="Q327" s="69" t="e">
        <f>INDEX('Keyword &amp; Type ref'!$F:$V,MATCH(J327,'Keyword &amp; Type ref'!$F:$F,0),MATCH(B327,'Keyword &amp; Type ref'!$1:$1,0))</f>
        <v>#N/A</v>
      </c>
      <c r="R327" s="70" t="e">
        <f>VLOOKUP(J327,'Keyword &amp; Type ref'!$F:$L,7,FALSE)</f>
        <v>#N/A</v>
      </c>
      <c r="S327" s="71" t="e">
        <f>CONCATENATE(E327,":",VLOOKUP(J327,'Keyword &amp; Type ref'!F:H, 3,FALSE),":",$X327)</f>
        <v>#N/A</v>
      </c>
      <c r="T327" s="72" t="e">
        <f t="shared" si="10"/>
        <v>#N/A</v>
      </c>
      <c r="U327" s="73"/>
      <c r="V327" s="74" t="e">
        <f t="shared" si="11"/>
        <v>#N/A</v>
      </c>
      <c r="W327" s="75"/>
      <c r="X327" s="68"/>
      <c r="Y327" s="68"/>
      <c r="Z327" s="76"/>
      <c r="AA327" s="77" t="e">
        <f>INDEX('MFR_List ref'!$A:$A,MATCH($AB327,'MFR_List ref'!$B:$B,0))</f>
        <v>#N/A</v>
      </c>
      <c r="AB327" s="62"/>
      <c r="AC327" s="78"/>
      <c r="AD327" s="79"/>
      <c r="AE327" s="80"/>
      <c r="AF327" s="60"/>
      <c r="AG327" s="73"/>
      <c r="AH327" s="73"/>
      <c r="AI327" s="73"/>
      <c r="AJ327" s="60"/>
      <c r="AK327" s="73"/>
      <c r="AL327" s="73"/>
      <c r="AM327" s="81"/>
      <c r="AN327" s="73"/>
      <c r="AO327" s="78"/>
      <c r="AP327" s="78"/>
      <c r="AQ327" s="78"/>
      <c r="AR327" s="78"/>
      <c r="AS327" s="73"/>
      <c r="AT327" s="73"/>
      <c r="AU327" s="73"/>
      <c r="AV327" s="78"/>
      <c r="AW327" s="73"/>
      <c r="AX327" s="73"/>
      <c r="AY327" s="82"/>
      <c r="AZ327" s="82"/>
      <c r="BA327" s="73"/>
      <c r="BB327" s="73"/>
      <c r="BC327" s="82"/>
      <c r="BD327" s="73"/>
      <c r="BE327" s="73"/>
      <c r="BF327" s="73"/>
      <c r="BG327" s="73"/>
      <c r="BH327" s="82"/>
      <c r="BI327" s="82"/>
      <c r="BJ327" s="82"/>
      <c r="BK327" s="82"/>
      <c r="BL327" s="82"/>
      <c r="BM327" s="82"/>
      <c r="BN327" s="82"/>
      <c r="BO327" s="73"/>
      <c r="BP327" s="68"/>
      <c r="BQ327" s="73"/>
      <c r="BR327" s="48"/>
    </row>
    <row r="328" spans="1:70" s="47" customFormat="1" ht="34.799999999999997" customHeight="1" x14ac:dyDescent="0.3">
      <c r="A328" s="60"/>
      <c r="B328" s="61" t="e">
        <f>VLOOKUP(E328,'Active-Bldg List ref'!$A:$E,4,FALSE)</f>
        <v>#N/A</v>
      </c>
      <c r="C328" s="61" t="e">
        <f>VLOOKUP(E328,'Active-Bldg List ref'!$A:$E,5,FALSE)</f>
        <v>#N/A</v>
      </c>
      <c r="D328" s="61" t="e">
        <f>VLOOKUP(E328,'Active-Bldg List ref'!$A:$B,2,FALSE)</f>
        <v>#N/A</v>
      </c>
      <c r="E328" s="61" t="e">
        <f>INDEX('Active-Bldg List ref'!$A:$A,MATCH(F328,'Active-Bldg List ref'!$C:$C,0))</f>
        <v>#N/A</v>
      </c>
      <c r="F328" s="62"/>
      <c r="G328" s="63"/>
      <c r="H328" s="64"/>
      <c r="I328" s="61" t="e">
        <f>INDEX('Keyword &amp; Type ref'!B:B,MATCH(K328,'Keyword &amp; Type ref'!D:D,0))</f>
        <v>#N/A</v>
      </c>
      <c r="J328" s="66" t="e">
        <f>INDEX('Keyword &amp; Type ref'!F:F,MATCH(L328,'Keyword &amp; Type ref'!H:H,0))</f>
        <v>#N/A</v>
      </c>
      <c r="K328" s="65"/>
      <c r="L328" s="65"/>
      <c r="M328" s="62"/>
      <c r="N328" s="67"/>
      <c r="O328" s="68"/>
      <c r="P328" s="68"/>
      <c r="Q328" s="69" t="e">
        <f>INDEX('Keyword &amp; Type ref'!$F:$V,MATCH(J328,'Keyword &amp; Type ref'!$F:$F,0),MATCH(B328,'Keyword &amp; Type ref'!$1:$1,0))</f>
        <v>#N/A</v>
      </c>
      <c r="R328" s="70" t="e">
        <f>VLOOKUP(J328,'Keyword &amp; Type ref'!$F:$L,7,FALSE)</f>
        <v>#N/A</v>
      </c>
      <c r="S328" s="71" t="e">
        <f>CONCATENATE(E328,":",VLOOKUP(J328,'Keyword &amp; Type ref'!F:H, 3,FALSE),":",$X328)</f>
        <v>#N/A</v>
      </c>
      <c r="T328" s="72" t="e">
        <f t="shared" si="10"/>
        <v>#N/A</v>
      </c>
      <c r="U328" s="73"/>
      <c r="V328" s="74" t="e">
        <f t="shared" si="11"/>
        <v>#N/A</v>
      </c>
      <c r="W328" s="75"/>
      <c r="X328" s="68"/>
      <c r="Y328" s="68"/>
      <c r="Z328" s="76"/>
      <c r="AA328" s="77" t="e">
        <f>INDEX('MFR_List ref'!$A:$A,MATCH($AB328,'MFR_List ref'!$B:$B,0))</f>
        <v>#N/A</v>
      </c>
      <c r="AB328" s="62"/>
      <c r="AC328" s="78"/>
      <c r="AD328" s="79"/>
      <c r="AE328" s="80"/>
      <c r="AF328" s="60"/>
      <c r="AG328" s="73"/>
      <c r="AH328" s="73"/>
      <c r="AI328" s="73"/>
      <c r="AJ328" s="60"/>
      <c r="AK328" s="73"/>
      <c r="AL328" s="73"/>
      <c r="AM328" s="81"/>
      <c r="AN328" s="73"/>
      <c r="AO328" s="78"/>
      <c r="AP328" s="78"/>
      <c r="AQ328" s="78"/>
      <c r="AR328" s="78"/>
      <c r="AS328" s="73"/>
      <c r="AT328" s="73"/>
      <c r="AU328" s="73"/>
      <c r="AV328" s="78"/>
      <c r="AW328" s="73"/>
      <c r="AX328" s="73"/>
      <c r="AY328" s="82"/>
      <c r="AZ328" s="82"/>
      <c r="BA328" s="73"/>
      <c r="BB328" s="73"/>
      <c r="BC328" s="82"/>
      <c r="BD328" s="73"/>
      <c r="BE328" s="73"/>
      <c r="BF328" s="73"/>
      <c r="BG328" s="73"/>
      <c r="BH328" s="82"/>
      <c r="BI328" s="82"/>
      <c r="BJ328" s="82"/>
      <c r="BK328" s="82"/>
      <c r="BL328" s="82"/>
      <c r="BM328" s="82"/>
      <c r="BN328" s="82"/>
      <c r="BO328" s="73"/>
      <c r="BP328" s="68"/>
      <c r="BQ328" s="73"/>
      <c r="BR328" s="48"/>
    </row>
    <row r="329" spans="1:70" s="47" customFormat="1" ht="34.799999999999997" customHeight="1" x14ac:dyDescent="0.3">
      <c r="A329" s="60"/>
      <c r="B329" s="61" t="e">
        <f>VLOOKUP(E329,'Active-Bldg List ref'!$A:$E,4,FALSE)</f>
        <v>#N/A</v>
      </c>
      <c r="C329" s="61" t="e">
        <f>VLOOKUP(E329,'Active-Bldg List ref'!$A:$E,5,FALSE)</f>
        <v>#N/A</v>
      </c>
      <c r="D329" s="61" t="e">
        <f>VLOOKUP(E329,'Active-Bldg List ref'!$A:$B,2,FALSE)</f>
        <v>#N/A</v>
      </c>
      <c r="E329" s="61" t="e">
        <f>INDEX('Active-Bldg List ref'!$A:$A,MATCH(F329,'Active-Bldg List ref'!$C:$C,0))</f>
        <v>#N/A</v>
      </c>
      <c r="F329" s="62"/>
      <c r="G329" s="63"/>
      <c r="H329" s="64"/>
      <c r="I329" s="61" t="e">
        <f>INDEX('Keyword &amp; Type ref'!B:B,MATCH(K329,'Keyword &amp; Type ref'!D:D,0))</f>
        <v>#N/A</v>
      </c>
      <c r="J329" s="66" t="e">
        <f>INDEX('Keyword &amp; Type ref'!F:F,MATCH(L329,'Keyword &amp; Type ref'!H:H,0))</f>
        <v>#N/A</v>
      </c>
      <c r="K329" s="65"/>
      <c r="L329" s="65"/>
      <c r="M329" s="62"/>
      <c r="N329" s="67"/>
      <c r="O329" s="68"/>
      <c r="P329" s="68"/>
      <c r="Q329" s="69" t="e">
        <f>INDEX('Keyword &amp; Type ref'!$F:$V,MATCH(J329,'Keyword &amp; Type ref'!$F:$F,0),MATCH(B329,'Keyword &amp; Type ref'!$1:$1,0))</f>
        <v>#N/A</v>
      </c>
      <c r="R329" s="70" t="e">
        <f>VLOOKUP(J329,'Keyword &amp; Type ref'!$F:$L,7,FALSE)</f>
        <v>#N/A</v>
      </c>
      <c r="S329" s="71" t="e">
        <f>CONCATENATE(E329,":",VLOOKUP(J329,'Keyword &amp; Type ref'!F:H, 3,FALSE),":",$X329)</f>
        <v>#N/A</v>
      </c>
      <c r="T329" s="72" t="e">
        <f t="shared" si="10"/>
        <v>#N/A</v>
      </c>
      <c r="U329" s="73"/>
      <c r="V329" s="74" t="e">
        <f t="shared" si="11"/>
        <v>#N/A</v>
      </c>
      <c r="W329" s="75"/>
      <c r="X329" s="68"/>
      <c r="Y329" s="68"/>
      <c r="Z329" s="76"/>
      <c r="AA329" s="77" t="e">
        <f>INDEX('MFR_List ref'!$A:$A,MATCH($AB329,'MFR_List ref'!$B:$B,0))</f>
        <v>#N/A</v>
      </c>
      <c r="AB329" s="62"/>
      <c r="AC329" s="78"/>
      <c r="AD329" s="79"/>
      <c r="AE329" s="80"/>
      <c r="AF329" s="60"/>
      <c r="AG329" s="73"/>
      <c r="AH329" s="73"/>
      <c r="AI329" s="73"/>
      <c r="AJ329" s="60"/>
      <c r="AK329" s="73"/>
      <c r="AL329" s="73"/>
      <c r="AM329" s="81"/>
      <c r="AN329" s="73"/>
      <c r="AO329" s="78"/>
      <c r="AP329" s="78"/>
      <c r="AQ329" s="78"/>
      <c r="AR329" s="78"/>
      <c r="AS329" s="73"/>
      <c r="AT329" s="73"/>
      <c r="AU329" s="73"/>
      <c r="AV329" s="78"/>
      <c r="AW329" s="73"/>
      <c r="AX329" s="73"/>
      <c r="AY329" s="82"/>
      <c r="AZ329" s="82"/>
      <c r="BA329" s="73"/>
      <c r="BB329" s="73"/>
      <c r="BC329" s="82"/>
      <c r="BD329" s="73"/>
      <c r="BE329" s="73"/>
      <c r="BF329" s="73"/>
      <c r="BG329" s="73"/>
      <c r="BH329" s="82"/>
      <c r="BI329" s="82"/>
      <c r="BJ329" s="82"/>
      <c r="BK329" s="82"/>
      <c r="BL329" s="82"/>
      <c r="BM329" s="82"/>
      <c r="BN329" s="82"/>
      <c r="BO329" s="73"/>
      <c r="BP329" s="68"/>
      <c r="BQ329" s="73"/>
      <c r="BR329" s="48"/>
    </row>
    <row r="330" spans="1:70" s="47" customFormat="1" ht="34.799999999999997" customHeight="1" x14ac:dyDescent="0.3">
      <c r="A330" s="60"/>
      <c r="B330" s="61" t="e">
        <f>VLOOKUP(E330,'Active-Bldg List ref'!$A:$E,4,FALSE)</f>
        <v>#N/A</v>
      </c>
      <c r="C330" s="61" t="e">
        <f>VLOOKUP(E330,'Active-Bldg List ref'!$A:$E,5,FALSE)</f>
        <v>#N/A</v>
      </c>
      <c r="D330" s="61" t="e">
        <f>VLOOKUP(E330,'Active-Bldg List ref'!$A:$B,2,FALSE)</f>
        <v>#N/A</v>
      </c>
      <c r="E330" s="61" t="e">
        <f>INDEX('Active-Bldg List ref'!$A:$A,MATCH(F330,'Active-Bldg List ref'!$C:$C,0))</f>
        <v>#N/A</v>
      </c>
      <c r="F330" s="62"/>
      <c r="G330" s="63"/>
      <c r="H330" s="64"/>
      <c r="I330" s="61" t="e">
        <f>INDEX('Keyword &amp; Type ref'!B:B,MATCH(K330,'Keyword &amp; Type ref'!D:D,0))</f>
        <v>#N/A</v>
      </c>
      <c r="J330" s="66" t="e">
        <f>INDEX('Keyword &amp; Type ref'!F:F,MATCH(L330,'Keyword &amp; Type ref'!H:H,0))</f>
        <v>#N/A</v>
      </c>
      <c r="K330" s="65"/>
      <c r="L330" s="65"/>
      <c r="M330" s="62"/>
      <c r="N330" s="67"/>
      <c r="O330" s="68"/>
      <c r="P330" s="68"/>
      <c r="Q330" s="69" t="e">
        <f>INDEX('Keyword &amp; Type ref'!$F:$V,MATCH(J330,'Keyword &amp; Type ref'!$F:$F,0),MATCH(B330,'Keyword &amp; Type ref'!$1:$1,0))</f>
        <v>#N/A</v>
      </c>
      <c r="R330" s="70" t="e">
        <f>VLOOKUP(J330,'Keyword &amp; Type ref'!$F:$L,7,FALSE)</f>
        <v>#N/A</v>
      </c>
      <c r="S330" s="71" t="e">
        <f>CONCATENATE(E330,":",VLOOKUP(J330,'Keyword &amp; Type ref'!F:H, 3,FALSE),":",$X330)</f>
        <v>#N/A</v>
      </c>
      <c r="T330" s="72" t="e">
        <f t="shared" si="10"/>
        <v>#N/A</v>
      </c>
      <c r="U330" s="73"/>
      <c r="V330" s="74" t="e">
        <f t="shared" si="11"/>
        <v>#N/A</v>
      </c>
      <c r="W330" s="75"/>
      <c r="X330" s="68"/>
      <c r="Y330" s="68"/>
      <c r="Z330" s="76"/>
      <c r="AA330" s="77" t="e">
        <f>INDEX('MFR_List ref'!$A:$A,MATCH($AB330,'MFR_List ref'!$B:$B,0))</f>
        <v>#N/A</v>
      </c>
      <c r="AB330" s="62"/>
      <c r="AC330" s="78"/>
      <c r="AD330" s="79"/>
      <c r="AE330" s="80"/>
      <c r="AF330" s="60"/>
      <c r="AG330" s="73"/>
      <c r="AH330" s="73"/>
      <c r="AI330" s="73"/>
      <c r="AJ330" s="60"/>
      <c r="AK330" s="73"/>
      <c r="AL330" s="73"/>
      <c r="AM330" s="81"/>
      <c r="AN330" s="73"/>
      <c r="AO330" s="78"/>
      <c r="AP330" s="78"/>
      <c r="AQ330" s="78"/>
      <c r="AR330" s="78"/>
      <c r="AS330" s="73"/>
      <c r="AT330" s="73"/>
      <c r="AU330" s="73"/>
      <c r="AV330" s="78"/>
      <c r="AW330" s="73"/>
      <c r="AX330" s="73"/>
      <c r="AY330" s="82"/>
      <c r="AZ330" s="82"/>
      <c r="BA330" s="73"/>
      <c r="BB330" s="73"/>
      <c r="BC330" s="82"/>
      <c r="BD330" s="73"/>
      <c r="BE330" s="73"/>
      <c r="BF330" s="73"/>
      <c r="BG330" s="73"/>
      <c r="BH330" s="82"/>
      <c r="BI330" s="82"/>
      <c r="BJ330" s="82"/>
      <c r="BK330" s="82"/>
      <c r="BL330" s="82"/>
      <c r="BM330" s="82"/>
      <c r="BN330" s="82"/>
      <c r="BO330" s="73"/>
      <c r="BP330" s="68"/>
      <c r="BQ330" s="73"/>
      <c r="BR330" s="48"/>
    </row>
    <row r="331" spans="1:70" s="47" customFormat="1" ht="34.799999999999997" customHeight="1" x14ac:dyDescent="0.3">
      <c r="A331" s="60"/>
      <c r="B331" s="61" t="e">
        <f>VLOOKUP(E331,'Active-Bldg List ref'!$A:$E,4,FALSE)</f>
        <v>#N/A</v>
      </c>
      <c r="C331" s="61" t="e">
        <f>VLOOKUP(E331,'Active-Bldg List ref'!$A:$E,5,FALSE)</f>
        <v>#N/A</v>
      </c>
      <c r="D331" s="61" t="e">
        <f>VLOOKUP(E331,'Active-Bldg List ref'!$A:$B,2,FALSE)</f>
        <v>#N/A</v>
      </c>
      <c r="E331" s="61" t="e">
        <f>INDEX('Active-Bldg List ref'!$A:$A,MATCH(F331,'Active-Bldg List ref'!$C:$C,0))</f>
        <v>#N/A</v>
      </c>
      <c r="F331" s="62"/>
      <c r="G331" s="63"/>
      <c r="H331" s="64"/>
      <c r="I331" s="61" t="e">
        <f>INDEX('Keyword &amp; Type ref'!B:B,MATCH(K331,'Keyword &amp; Type ref'!D:D,0))</f>
        <v>#N/A</v>
      </c>
      <c r="J331" s="66" t="e">
        <f>INDEX('Keyword &amp; Type ref'!F:F,MATCH(L331,'Keyword &amp; Type ref'!H:H,0))</f>
        <v>#N/A</v>
      </c>
      <c r="K331" s="65"/>
      <c r="L331" s="65"/>
      <c r="M331" s="62"/>
      <c r="N331" s="67"/>
      <c r="O331" s="68"/>
      <c r="P331" s="68"/>
      <c r="Q331" s="69" t="e">
        <f>INDEX('Keyword &amp; Type ref'!$F:$V,MATCH(J331,'Keyword &amp; Type ref'!$F:$F,0),MATCH(B331,'Keyword &amp; Type ref'!$1:$1,0))</f>
        <v>#N/A</v>
      </c>
      <c r="R331" s="70" t="e">
        <f>VLOOKUP(J331,'Keyword &amp; Type ref'!$F:$L,7,FALSE)</f>
        <v>#N/A</v>
      </c>
      <c r="S331" s="71" t="e">
        <f>CONCATENATE(E331,":",VLOOKUP(J331,'Keyword &amp; Type ref'!F:H, 3,FALSE),":",$X331)</f>
        <v>#N/A</v>
      </c>
      <c r="T331" s="72" t="e">
        <f t="shared" si="10"/>
        <v>#N/A</v>
      </c>
      <c r="U331" s="73"/>
      <c r="V331" s="74" t="e">
        <f t="shared" si="11"/>
        <v>#N/A</v>
      </c>
      <c r="W331" s="75"/>
      <c r="X331" s="68"/>
      <c r="Y331" s="68"/>
      <c r="Z331" s="76"/>
      <c r="AA331" s="77" t="e">
        <f>INDEX('MFR_List ref'!$A:$A,MATCH($AB331,'MFR_List ref'!$B:$B,0))</f>
        <v>#N/A</v>
      </c>
      <c r="AB331" s="62"/>
      <c r="AC331" s="78"/>
      <c r="AD331" s="79"/>
      <c r="AE331" s="80"/>
      <c r="AF331" s="60"/>
      <c r="AG331" s="73"/>
      <c r="AH331" s="73"/>
      <c r="AI331" s="73"/>
      <c r="AJ331" s="60"/>
      <c r="AK331" s="73"/>
      <c r="AL331" s="73"/>
      <c r="AM331" s="81"/>
      <c r="AN331" s="73"/>
      <c r="AO331" s="78"/>
      <c r="AP331" s="78"/>
      <c r="AQ331" s="78"/>
      <c r="AR331" s="78"/>
      <c r="AS331" s="73"/>
      <c r="AT331" s="73"/>
      <c r="AU331" s="73"/>
      <c r="AV331" s="78"/>
      <c r="AW331" s="73"/>
      <c r="AX331" s="73"/>
      <c r="AY331" s="82"/>
      <c r="AZ331" s="82"/>
      <c r="BA331" s="73"/>
      <c r="BB331" s="73"/>
      <c r="BC331" s="82"/>
      <c r="BD331" s="73"/>
      <c r="BE331" s="73"/>
      <c r="BF331" s="73"/>
      <c r="BG331" s="73"/>
      <c r="BH331" s="82"/>
      <c r="BI331" s="82"/>
      <c r="BJ331" s="82"/>
      <c r="BK331" s="82"/>
      <c r="BL331" s="82"/>
      <c r="BM331" s="82"/>
      <c r="BN331" s="82"/>
      <c r="BO331" s="73"/>
      <c r="BP331" s="68"/>
      <c r="BQ331" s="73"/>
      <c r="BR331" s="48"/>
    </row>
    <row r="332" spans="1:70" s="47" customFormat="1" ht="34.799999999999997" customHeight="1" x14ac:dyDescent="0.3">
      <c r="A332" s="60"/>
      <c r="B332" s="61" t="e">
        <f>VLOOKUP(E332,'Active-Bldg List ref'!$A:$E,4,FALSE)</f>
        <v>#N/A</v>
      </c>
      <c r="C332" s="61" t="e">
        <f>VLOOKUP(E332,'Active-Bldg List ref'!$A:$E,5,FALSE)</f>
        <v>#N/A</v>
      </c>
      <c r="D332" s="61" t="e">
        <f>VLOOKUP(E332,'Active-Bldg List ref'!$A:$B,2,FALSE)</f>
        <v>#N/A</v>
      </c>
      <c r="E332" s="61" t="e">
        <f>INDEX('Active-Bldg List ref'!$A:$A,MATCH(F332,'Active-Bldg List ref'!$C:$C,0))</f>
        <v>#N/A</v>
      </c>
      <c r="F332" s="62"/>
      <c r="G332" s="63"/>
      <c r="H332" s="64"/>
      <c r="I332" s="61" t="e">
        <f>INDEX('Keyword &amp; Type ref'!B:B,MATCH(K332,'Keyword &amp; Type ref'!D:D,0))</f>
        <v>#N/A</v>
      </c>
      <c r="J332" s="66" t="e">
        <f>INDEX('Keyword &amp; Type ref'!F:F,MATCH(L332,'Keyword &amp; Type ref'!H:H,0))</f>
        <v>#N/A</v>
      </c>
      <c r="K332" s="65"/>
      <c r="L332" s="65"/>
      <c r="M332" s="62"/>
      <c r="N332" s="67"/>
      <c r="O332" s="68"/>
      <c r="P332" s="68"/>
      <c r="Q332" s="69" t="e">
        <f>INDEX('Keyword &amp; Type ref'!$F:$V,MATCH(J332,'Keyword &amp; Type ref'!$F:$F,0),MATCH(B332,'Keyword &amp; Type ref'!$1:$1,0))</f>
        <v>#N/A</v>
      </c>
      <c r="R332" s="70" t="e">
        <f>VLOOKUP(J332,'Keyword &amp; Type ref'!$F:$L,7,FALSE)</f>
        <v>#N/A</v>
      </c>
      <c r="S332" s="71" t="e">
        <f>CONCATENATE(E332,":",VLOOKUP(J332,'Keyword &amp; Type ref'!F:H, 3,FALSE),":",$X332)</f>
        <v>#N/A</v>
      </c>
      <c r="T332" s="72" t="e">
        <f t="shared" si="10"/>
        <v>#N/A</v>
      </c>
      <c r="U332" s="73"/>
      <c r="V332" s="74" t="e">
        <f t="shared" si="11"/>
        <v>#N/A</v>
      </c>
      <c r="W332" s="75"/>
      <c r="X332" s="68"/>
      <c r="Y332" s="68"/>
      <c r="Z332" s="76"/>
      <c r="AA332" s="77" t="e">
        <f>INDEX('MFR_List ref'!$A:$A,MATCH($AB332,'MFR_List ref'!$B:$B,0))</f>
        <v>#N/A</v>
      </c>
      <c r="AB332" s="62"/>
      <c r="AC332" s="78"/>
      <c r="AD332" s="79"/>
      <c r="AE332" s="80"/>
      <c r="AF332" s="60"/>
      <c r="AG332" s="73"/>
      <c r="AH332" s="73"/>
      <c r="AI332" s="73"/>
      <c r="AJ332" s="60"/>
      <c r="AK332" s="73"/>
      <c r="AL332" s="73"/>
      <c r="AM332" s="81"/>
      <c r="AN332" s="73"/>
      <c r="AO332" s="78"/>
      <c r="AP332" s="78"/>
      <c r="AQ332" s="78"/>
      <c r="AR332" s="78"/>
      <c r="AS332" s="73"/>
      <c r="AT332" s="73"/>
      <c r="AU332" s="73"/>
      <c r="AV332" s="78"/>
      <c r="AW332" s="73"/>
      <c r="AX332" s="73"/>
      <c r="AY332" s="82"/>
      <c r="AZ332" s="82"/>
      <c r="BA332" s="73"/>
      <c r="BB332" s="73"/>
      <c r="BC332" s="82"/>
      <c r="BD332" s="73"/>
      <c r="BE332" s="73"/>
      <c r="BF332" s="73"/>
      <c r="BG332" s="73"/>
      <c r="BH332" s="82"/>
      <c r="BI332" s="82"/>
      <c r="BJ332" s="82"/>
      <c r="BK332" s="82"/>
      <c r="BL332" s="82"/>
      <c r="BM332" s="82"/>
      <c r="BN332" s="82"/>
      <c r="BO332" s="73"/>
      <c r="BP332" s="68"/>
      <c r="BQ332" s="73"/>
      <c r="BR332" s="48"/>
    </row>
    <row r="333" spans="1:70" s="47" customFormat="1" ht="34.799999999999997" customHeight="1" x14ac:dyDescent="0.3">
      <c r="A333" s="60"/>
      <c r="B333" s="61" t="e">
        <f>VLOOKUP(E333,'Active-Bldg List ref'!$A:$E,4,FALSE)</f>
        <v>#N/A</v>
      </c>
      <c r="C333" s="61" t="e">
        <f>VLOOKUP(E333,'Active-Bldg List ref'!$A:$E,5,FALSE)</f>
        <v>#N/A</v>
      </c>
      <c r="D333" s="61" t="e">
        <f>VLOOKUP(E333,'Active-Bldg List ref'!$A:$B,2,FALSE)</f>
        <v>#N/A</v>
      </c>
      <c r="E333" s="61" t="e">
        <f>INDEX('Active-Bldg List ref'!$A:$A,MATCH(F333,'Active-Bldg List ref'!$C:$C,0))</f>
        <v>#N/A</v>
      </c>
      <c r="F333" s="62"/>
      <c r="G333" s="63"/>
      <c r="H333" s="64"/>
      <c r="I333" s="61" t="e">
        <f>INDEX('Keyword &amp; Type ref'!B:B,MATCH(K333,'Keyword &amp; Type ref'!D:D,0))</f>
        <v>#N/A</v>
      </c>
      <c r="J333" s="66" t="e">
        <f>INDEX('Keyword &amp; Type ref'!F:F,MATCH(L333,'Keyword &amp; Type ref'!H:H,0))</f>
        <v>#N/A</v>
      </c>
      <c r="K333" s="65"/>
      <c r="L333" s="65"/>
      <c r="M333" s="62"/>
      <c r="N333" s="67"/>
      <c r="O333" s="68"/>
      <c r="P333" s="68"/>
      <c r="Q333" s="69" t="e">
        <f>INDEX('Keyword &amp; Type ref'!$F:$V,MATCH(J333,'Keyword &amp; Type ref'!$F:$F,0),MATCH(B333,'Keyword &amp; Type ref'!$1:$1,0))</f>
        <v>#N/A</v>
      </c>
      <c r="R333" s="70" t="e">
        <f>VLOOKUP(J333,'Keyword &amp; Type ref'!$F:$L,7,FALSE)</f>
        <v>#N/A</v>
      </c>
      <c r="S333" s="71" t="e">
        <f>CONCATENATE(E333,":",VLOOKUP(J333,'Keyword &amp; Type ref'!F:H, 3,FALSE),":",$X333)</f>
        <v>#N/A</v>
      </c>
      <c r="T333" s="72" t="e">
        <f t="shared" si="10"/>
        <v>#N/A</v>
      </c>
      <c r="U333" s="73"/>
      <c r="V333" s="74" t="e">
        <f t="shared" si="11"/>
        <v>#N/A</v>
      </c>
      <c r="W333" s="75"/>
      <c r="X333" s="68"/>
      <c r="Y333" s="68"/>
      <c r="Z333" s="76"/>
      <c r="AA333" s="77" t="e">
        <f>INDEX('MFR_List ref'!$A:$A,MATCH($AB333,'MFR_List ref'!$B:$B,0))</f>
        <v>#N/A</v>
      </c>
      <c r="AB333" s="62"/>
      <c r="AC333" s="78"/>
      <c r="AD333" s="79"/>
      <c r="AE333" s="80"/>
      <c r="AF333" s="60"/>
      <c r="AG333" s="73"/>
      <c r="AH333" s="73"/>
      <c r="AI333" s="73"/>
      <c r="AJ333" s="60"/>
      <c r="AK333" s="73"/>
      <c r="AL333" s="73"/>
      <c r="AM333" s="81"/>
      <c r="AN333" s="73"/>
      <c r="AO333" s="78"/>
      <c r="AP333" s="78"/>
      <c r="AQ333" s="78"/>
      <c r="AR333" s="78"/>
      <c r="AS333" s="73"/>
      <c r="AT333" s="73"/>
      <c r="AU333" s="73"/>
      <c r="AV333" s="78"/>
      <c r="AW333" s="73"/>
      <c r="AX333" s="73"/>
      <c r="AY333" s="82"/>
      <c r="AZ333" s="82"/>
      <c r="BA333" s="73"/>
      <c r="BB333" s="73"/>
      <c r="BC333" s="82"/>
      <c r="BD333" s="73"/>
      <c r="BE333" s="73"/>
      <c r="BF333" s="73"/>
      <c r="BG333" s="73"/>
      <c r="BH333" s="82"/>
      <c r="BI333" s="82"/>
      <c r="BJ333" s="82"/>
      <c r="BK333" s="82"/>
      <c r="BL333" s="82"/>
      <c r="BM333" s="82"/>
      <c r="BN333" s="82"/>
      <c r="BO333" s="73"/>
      <c r="BP333" s="68"/>
      <c r="BQ333" s="73"/>
      <c r="BR333" s="48"/>
    </row>
    <row r="334" spans="1:70" s="47" customFormat="1" ht="34.799999999999997" customHeight="1" x14ac:dyDescent="0.3">
      <c r="A334" s="60"/>
      <c r="B334" s="61" t="e">
        <f>VLOOKUP(E334,'Active-Bldg List ref'!$A:$E,4,FALSE)</f>
        <v>#N/A</v>
      </c>
      <c r="C334" s="61" t="e">
        <f>VLOOKUP(E334,'Active-Bldg List ref'!$A:$E,5,FALSE)</f>
        <v>#N/A</v>
      </c>
      <c r="D334" s="61" t="e">
        <f>VLOOKUP(E334,'Active-Bldg List ref'!$A:$B,2,FALSE)</f>
        <v>#N/A</v>
      </c>
      <c r="E334" s="61" t="e">
        <f>INDEX('Active-Bldg List ref'!$A:$A,MATCH(F334,'Active-Bldg List ref'!$C:$C,0))</f>
        <v>#N/A</v>
      </c>
      <c r="F334" s="62"/>
      <c r="G334" s="63"/>
      <c r="H334" s="64"/>
      <c r="I334" s="61" t="e">
        <f>INDEX('Keyword &amp; Type ref'!B:B,MATCH(K334,'Keyword &amp; Type ref'!D:D,0))</f>
        <v>#N/A</v>
      </c>
      <c r="J334" s="66" t="e">
        <f>INDEX('Keyword &amp; Type ref'!F:F,MATCH(L334,'Keyword &amp; Type ref'!H:H,0))</f>
        <v>#N/A</v>
      </c>
      <c r="K334" s="65"/>
      <c r="L334" s="65"/>
      <c r="M334" s="62"/>
      <c r="N334" s="67"/>
      <c r="O334" s="68"/>
      <c r="P334" s="68"/>
      <c r="Q334" s="69" t="e">
        <f>INDEX('Keyword &amp; Type ref'!$F:$V,MATCH(J334,'Keyword &amp; Type ref'!$F:$F,0),MATCH(B334,'Keyword &amp; Type ref'!$1:$1,0))</f>
        <v>#N/A</v>
      </c>
      <c r="R334" s="70" t="e">
        <f>VLOOKUP(J334,'Keyword &amp; Type ref'!$F:$L,7,FALSE)</f>
        <v>#N/A</v>
      </c>
      <c r="S334" s="71" t="e">
        <f>CONCATENATE(E334,":",VLOOKUP(J334,'Keyword &amp; Type ref'!F:H, 3,FALSE),":",$X334)</f>
        <v>#N/A</v>
      </c>
      <c r="T334" s="72" t="e">
        <f t="shared" si="10"/>
        <v>#N/A</v>
      </c>
      <c r="U334" s="73"/>
      <c r="V334" s="74" t="e">
        <f t="shared" si="11"/>
        <v>#N/A</v>
      </c>
      <c r="W334" s="75"/>
      <c r="X334" s="68"/>
      <c r="Y334" s="68"/>
      <c r="Z334" s="76"/>
      <c r="AA334" s="77" t="e">
        <f>INDEX('MFR_List ref'!$A:$A,MATCH($AB334,'MFR_List ref'!$B:$B,0))</f>
        <v>#N/A</v>
      </c>
      <c r="AB334" s="62"/>
      <c r="AC334" s="78"/>
      <c r="AD334" s="79"/>
      <c r="AE334" s="80"/>
      <c r="AF334" s="60"/>
      <c r="AG334" s="73"/>
      <c r="AH334" s="73"/>
      <c r="AI334" s="73"/>
      <c r="AJ334" s="60"/>
      <c r="AK334" s="73"/>
      <c r="AL334" s="73"/>
      <c r="AM334" s="81"/>
      <c r="AN334" s="73"/>
      <c r="AO334" s="78"/>
      <c r="AP334" s="78"/>
      <c r="AQ334" s="78"/>
      <c r="AR334" s="78"/>
      <c r="AS334" s="73"/>
      <c r="AT334" s="73"/>
      <c r="AU334" s="73"/>
      <c r="AV334" s="78"/>
      <c r="AW334" s="73"/>
      <c r="AX334" s="73"/>
      <c r="AY334" s="82"/>
      <c r="AZ334" s="82"/>
      <c r="BA334" s="73"/>
      <c r="BB334" s="73"/>
      <c r="BC334" s="82"/>
      <c r="BD334" s="73"/>
      <c r="BE334" s="73"/>
      <c r="BF334" s="73"/>
      <c r="BG334" s="73"/>
      <c r="BH334" s="82"/>
      <c r="BI334" s="82"/>
      <c r="BJ334" s="82"/>
      <c r="BK334" s="82"/>
      <c r="BL334" s="82"/>
      <c r="BM334" s="82"/>
      <c r="BN334" s="82"/>
      <c r="BO334" s="73"/>
      <c r="BP334" s="68"/>
      <c r="BQ334" s="73"/>
      <c r="BR334" s="48"/>
    </row>
    <row r="335" spans="1:70" s="47" customFormat="1" ht="34.799999999999997" customHeight="1" x14ac:dyDescent="0.3">
      <c r="A335" s="60"/>
      <c r="B335" s="61" t="e">
        <f>VLOOKUP(E335,'Active-Bldg List ref'!$A:$E,4,FALSE)</f>
        <v>#N/A</v>
      </c>
      <c r="C335" s="61" t="e">
        <f>VLOOKUP(E335,'Active-Bldg List ref'!$A:$E,5,FALSE)</f>
        <v>#N/A</v>
      </c>
      <c r="D335" s="61" t="e">
        <f>VLOOKUP(E335,'Active-Bldg List ref'!$A:$B,2,FALSE)</f>
        <v>#N/A</v>
      </c>
      <c r="E335" s="61" t="e">
        <f>INDEX('Active-Bldg List ref'!$A:$A,MATCH(F335,'Active-Bldg List ref'!$C:$C,0))</f>
        <v>#N/A</v>
      </c>
      <c r="F335" s="62"/>
      <c r="G335" s="63"/>
      <c r="H335" s="64"/>
      <c r="I335" s="61" t="e">
        <f>INDEX('Keyword &amp; Type ref'!B:B,MATCH(K335,'Keyword &amp; Type ref'!D:D,0))</f>
        <v>#N/A</v>
      </c>
      <c r="J335" s="66" t="e">
        <f>INDEX('Keyword &amp; Type ref'!F:F,MATCH(L335,'Keyword &amp; Type ref'!H:H,0))</f>
        <v>#N/A</v>
      </c>
      <c r="K335" s="65"/>
      <c r="L335" s="65"/>
      <c r="M335" s="62"/>
      <c r="N335" s="67"/>
      <c r="O335" s="68"/>
      <c r="P335" s="68"/>
      <c r="Q335" s="69" t="e">
        <f>INDEX('Keyword &amp; Type ref'!$F:$V,MATCH(J335,'Keyword &amp; Type ref'!$F:$F,0),MATCH(B335,'Keyword &amp; Type ref'!$1:$1,0))</f>
        <v>#N/A</v>
      </c>
      <c r="R335" s="70" t="e">
        <f>VLOOKUP(J335,'Keyword &amp; Type ref'!$F:$L,7,FALSE)</f>
        <v>#N/A</v>
      </c>
      <c r="S335" s="71" t="e">
        <f>CONCATENATE(E335,":",VLOOKUP(J335,'Keyword &amp; Type ref'!F:H, 3,FALSE),":",$X335)</f>
        <v>#N/A</v>
      </c>
      <c r="T335" s="72" t="e">
        <f t="shared" si="10"/>
        <v>#N/A</v>
      </c>
      <c r="U335" s="73"/>
      <c r="V335" s="74" t="e">
        <f t="shared" si="11"/>
        <v>#N/A</v>
      </c>
      <c r="W335" s="75"/>
      <c r="X335" s="68"/>
      <c r="Y335" s="68"/>
      <c r="Z335" s="76"/>
      <c r="AA335" s="77" t="e">
        <f>INDEX('MFR_List ref'!$A:$A,MATCH($AB335,'MFR_List ref'!$B:$B,0))</f>
        <v>#N/A</v>
      </c>
      <c r="AB335" s="62"/>
      <c r="AC335" s="78"/>
      <c r="AD335" s="79"/>
      <c r="AE335" s="80"/>
      <c r="AF335" s="60"/>
      <c r="AG335" s="73"/>
      <c r="AH335" s="73"/>
      <c r="AI335" s="73"/>
      <c r="AJ335" s="60"/>
      <c r="AK335" s="73"/>
      <c r="AL335" s="73"/>
      <c r="AM335" s="81"/>
      <c r="AN335" s="73"/>
      <c r="AO335" s="78"/>
      <c r="AP335" s="78"/>
      <c r="AQ335" s="78"/>
      <c r="AR335" s="78"/>
      <c r="AS335" s="73"/>
      <c r="AT335" s="73"/>
      <c r="AU335" s="73"/>
      <c r="AV335" s="78"/>
      <c r="AW335" s="73"/>
      <c r="AX335" s="73"/>
      <c r="AY335" s="82"/>
      <c r="AZ335" s="82"/>
      <c r="BA335" s="73"/>
      <c r="BB335" s="73"/>
      <c r="BC335" s="82"/>
      <c r="BD335" s="73"/>
      <c r="BE335" s="73"/>
      <c r="BF335" s="73"/>
      <c r="BG335" s="73"/>
      <c r="BH335" s="82"/>
      <c r="BI335" s="82"/>
      <c r="BJ335" s="82"/>
      <c r="BK335" s="82"/>
      <c r="BL335" s="82"/>
      <c r="BM335" s="82"/>
      <c r="BN335" s="82"/>
      <c r="BO335" s="73"/>
      <c r="BP335" s="68"/>
      <c r="BQ335" s="73"/>
      <c r="BR335" s="48"/>
    </row>
    <row r="336" spans="1:70" s="47" customFormat="1" ht="34.799999999999997" customHeight="1" x14ac:dyDescent="0.3">
      <c r="A336" s="60"/>
      <c r="B336" s="61" t="e">
        <f>VLOOKUP(E336,'Active-Bldg List ref'!$A:$E,4,FALSE)</f>
        <v>#N/A</v>
      </c>
      <c r="C336" s="61" t="e">
        <f>VLOOKUP(E336,'Active-Bldg List ref'!$A:$E,5,FALSE)</f>
        <v>#N/A</v>
      </c>
      <c r="D336" s="61" t="e">
        <f>VLOOKUP(E336,'Active-Bldg List ref'!$A:$B,2,FALSE)</f>
        <v>#N/A</v>
      </c>
      <c r="E336" s="61" t="e">
        <f>INDEX('Active-Bldg List ref'!$A:$A,MATCH(F336,'Active-Bldg List ref'!$C:$C,0))</f>
        <v>#N/A</v>
      </c>
      <c r="F336" s="62"/>
      <c r="G336" s="63"/>
      <c r="H336" s="64"/>
      <c r="I336" s="61" t="e">
        <f>INDEX('Keyword &amp; Type ref'!B:B,MATCH(K336,'Keyword &amp; Type ref'!D:D,0))</f>
        <v>#N/A</v>
      </c>
      <c r="J336" s="66" t="e">
        <f>INDEX('Keyword &amp; Type ref'!F:F,MATCH(L336,'Keyword &amp; Type ref'!H:H,0))</f>
        <v>#N/A</v>
      </c>
      <c r="K336" s="65"/>
      <c r="L336" s="65"/>
      <c r="M336" s="62"/>
      <c r="N336" s="67"/>
      <c r="O336" s="68"/>
      <c r="P336" s="68"/>
      <c r="Q336" s="69" t="e">
        <f>INDEX('Keyword &amp; Type ref'!$F:$V,MATCH(J336,'Keyword &amp; Type ref'!$F:$F,0),MATCH(B336,'Keyword &amp; Type ref'!$1:$1,0))</f>
        <v>#N/A</v>
      </c>
      <c r="R336" s="70" t="e">
        <f>VLOOKUP(J336,'Keyword &amp; Type ref'!$F:$L,7,FALSE)</f>
        <v>#N/A</v>
      </c>
      <c r="S336" s="71" t="e">
        <f>CONCATENATE(E336,":",VLOOKUP(J336,'Keyword &amp; Type ref'!F:H, 3,FALSE),":",$X336)</f>
        <v>#N/A</v>
      </c>
      <c r="T336" s="72" t="e">
        <f t="shared" si="10"/>
        <v>#N/A</v>
      </c>
      <c r="U336" s="73"/>
      <c r="V336" s="74" t="e">
        <f t="shared" si="11"/>
        <v>#N/A</v>
      </c>
      <c r="W336" s="75"/>
      <c r="X336" s="68"/>
      <c r="Y336" s="68"/>
      <c r="Z336" s="76"/>
      <c r="AA336" s="77" t="e">
        <f>INDEX('MFR_List ref'!$A:$A,MATCH($AB336,'MFR_List ref'!$B:$B,0))</f>
        <v>#N/A</v>
      </c>
      <c r="AB336" s="62"/>
      <c r="AC336" s="78"/>
      <c r="AD336" s="79"/>
      <c r="AE336" s="80"/>
      <c r="AF336" s="60"/>
      <c r="AG336" s="73"/>
      <c r="AH336" s="73"/>
      <c r="AI336" s="73"/>
      <c r="AJ336" s="60"/>
      <c r="AK336" s="73"/>
      <c r="AL336" s="73"/>
      <c r="AM336" s="81"/>
      <c r="AN336" s="73"/>
      <c r="AO336" s="78"/>
      <c r="AP336" s="78"/>
      <c r="AQ336" s="78"/>
      <c r="AR336" s="78"/>
      <c r="AS336" s="73"/>
      <c r="AT336" s="73"/>
      <c r="AU336" s="73"/>
      <c r="AV336" s="78"/>
      <c r="AW336" s="73"/>
      <c r="AX336" s="73"/>
      <c r="AY336" s="82"/>
      <c r="AZ336" s="82"/>
      <c r="BA336" s="73"/>
      <c r="BB336" s="73"/>
      <c r="BC336" s="82"/>
      <c r="BD336" s="73"/>
      <c r="BE336" s="73"/>
      <c r="BF336" s="73"/>
      <c r="BG336" s="73"/>
      <c r="BH336" s="82"/>
      <c r="BI336" s="82"/>
      <c r="BJ336" s="82"/>
      <c r="BK336" s="82"/>
      <c r="BL336" s="82"/>
      <c r="BM336" s="82"/>
      <c r="BN336" s="82"/>
      <c r="BO336" s="73"/>
      <c r="BP336" s="68"/>
      <c r="BQ336" s="73"/>
      <c r="BR336" s="48"/>
    </row>
    <row r="337" spans="1:70" s="47" customFormat="1" ht="34.799999999999997" customHeight="1" x14ac:dyDescent="0.3">
      <c r="A337" s="60"/>
      <c r="B337" s="61" t="e">
        <f>VLOOKUP(E337,'Active-Bldg List ref'!$A:$E,4,FALSE)</f>
        <v>#N/A</v>
      </c>
      <c r="C337" s="61" t="e">
        <f>VLOOKUP(E337,'Active-Bldg List ref'!$A:$E,5,FALSE)</f>
        <v>#N/A</v>
      </c>
      <c r="D337" s="61" t="e">
        <f>VLOOKUP(E337,'Active-Bldg List ref'!$A:$B,2,FALSE)</f>
        <v>#N/A</v>
      </c>
      <c r="E337" s="61" t="e">
        <f>INDEX('Active-Bldg List ref'!$A:$A,MATCH(F337,'Active-Bldg List ref'!$C:$C,0))</f>
        <v>#N/A</v>
      </c>
      <c r="F337" s="62"/>
      <c r="G337" s="63"/>
      <c r="H337" s="64"/>
      <c r="I337" s="61" t="e">
        <f>INDEX('Keyword &amp; Type ref'!B:B,MATCH(K337,'Keyword &amp; Type ref'!D:D,0))</f>
        <v>#N/A</v>
      </c>
      <c r="J337" s="66" t="e">
        <f>INDEX('Keyword &amp; Type ref'!F:F,MATCH(L337,'Keyword &amp; Type ref'!H:H,0))</f>
        <v>#N/A</v>
      </c>
      <c r="K337" s="65"/>
      <c r="L337" s="65"/>
      <c r="M337" s="62"/>
      <c r="N337" s="67"/>
      <c r="O337" s="68"/>
      <c r="P337" s="68"/>
      <c r="Q337" s="69" t="e">
        <f>INDEX('Keyword &amp; Type ref'!$F:$V,MATCH(J337,'Keyword &amp; Type ref'!$F:$F,0),MATCH(B337,'Keyword &amp; Type ref'!$1:$1,0))</f>
        <v>#N/A</v>
      </c>
      <c r="R337" s="70" t="e">
        <f>VLOOKUP(J337,'Keyword &amp; Type ref'!$F:$L,7,FALSE)</f>
        <v>#N/A</v>
      </c>
      <c r="S337" s="71" t="e">
        <f>CONCATENATE(E337,":",VLOOKUP(J337,'Keyword &amp; Type ref'!F:H, 3,FALSE),":",$X337)</f>
        <v>#N/A</v>
      </c>
      <c r="T337" s="72" t="e">
        <f t="shared" si="10"/>
        <v>#N/A</v>
      </c>
      <c r="U337" s="73"/>
      <c r="V337" s="74" t="e">
        <f t="shared" si="11"/>
        <v>#N/A</v>
      </c>
      <c r="W337" s="75"/>
      <c r="X337" s="68"/>
      <c r="Y337" s="68"/>
      <c r="Z337" s="76"/>
      <c r="AA337" s="77" t="e">
        <f>INDEX('MFR_List ref'!$A:$A,MATCH($AB337,'MFR_List ref'!$B:$B,0))</f>
        <v>#N/A</v>
      </c>
      <c r="AB337" s="62"/>
      <c r="AC337" s="78"/>
      <c r="AD337" s="79"/>
      <c r="AE337" s="80"/>
      <c r="AF337" s="60"/>
      <c r="AG337" s="73"/>
      <c r="AH337" s="73"/>
      <c r="AI337" s="73"/>
      <c r="AJ337" s="60"/>
      <c r="AK337" s="73"/>
      <c r="AL337" s="73"/>
      <c r="AM337" s="81"/>
      <c r="AN337" s="73"/>
      <c r="AO337" s="78"/>
      <c r="AP337" s="78"/>
      <c r="AQ337" s="78"/>
      <c r="AR337" s="78"/>
      <c r="AS337" s="73"/>
      <c r="AT337" s="73"/>
      <c r="AU337" s="73"/>
      <c r="AV337" s="78"/>
      <c r="AW337" s="73"/>
      <c r="AX337" s="73"/>
      <c r="AY337" s="82"/>
      <c r="AZ337" s="82"/>
      <c r="BA337" s="73"/>
      <c r="BB337" s="73"/>
      <c r="BC337" s="82"/>
      <c r="BD337" s="73"/>
      <c r="BE337" s="73"/>
      <c r="BF337" s="73"/>
      <c r="BG337" s="73"/>
      <c r="BH337" s="82"/>
      <c r="BI337" s="82"/>
      <c r="BJ337" s="82"/>
      <c r="BK337" s="82"/>
      <c r="BL337" s="82"/>
      <c r="BM337" s="82"/>
      <c r="BN337" s="82"/>
      <c r="BO337" s="73"/>
      <c r="BP337" s="68"/>
      <c r="BQ337" s="73"/>
      <c r="BR337" s="48"/>
    </row>
    <row r="338" spans="1:70" s="47" customFormat="1" ht="34.799999999999997" customHeight="1" x14ac:dyDescent="0.3">
      <c r="A338" s="60"/>
      <c r="B338" s="61" t="e">
        <f>VLOOKUP(E338,'Active-Bldg List ref'!$A:$E,4,FALSE)</f>
        <v>#N/A</v>
      </c>
      <c r="C338" s="61" t="e">
        <f>VLOOKUP(E338,'Active-Bldg List ref'!$A:$E,5,FALSE)</f>
        <v>#N/A</v>
      </c>
      <c r="D338" s="61" t="e">
        <f>VLOOKUP(E338,'Active-Bldg List ref'!$A:$B,2,FALSE)</f>
        <v>#N/A</v>
      </c>
      <c r="E338" s="61" t="e">
        <f>INDEX('Active-Bldg List ref'!$A:$A,MATCH(F338,'Active-Bldg List ref'!$C:$C,0))</f>
        <v>#N/A</v>
      </c>
      <c r="F338" s="62"/>
      <c r="G338" s="63"/>
      <c r="H338" s="64"/>
      <c r="I338" s="61" t="e">
        <f>INDEX('Keyword &amp; Type ref'!B:B,MATCH(K338,'Keyword &amp; Type ref'!D:D,0))</f>
        <v>#N/A</v>
      </c>
      <c r="J338" s="66" t="e">
        <f>INDEX('Keyword &amp; Type ref'!F:F,MATCH(L338,'Keyword &amp; Type ref'!H:H,0))</f>
        <v>#N/A</v>
      </c>
      <c r="K338" s="65"/>
      <c r="L338" s="65"/>
      <c r="M338" s="62"/>
      <c r="N338" s="67"/>
      <c r="O338" s="68"/>
      <c r="P338" s="68"/>
      <c r="Q338" s="69" t="e">
        <f>INDEX('Keyword &amp; Type ref'!$F:$V,MATCH(J338,'Keyword &amp; Type ref'!$F:$F,0),MATCH(B338,'Keyword &amp; Type ref'!$1:$1,0))</f>
        <v>#N/A</v>
      </c>
      <c r="R338" s="70" t="e">
        <f>VLOOKUP(J338,'Keyword &amp; Type ref'!$F:$L,7,FALSE)</f>
        <v>#N/A</v>
      </c>
      <c r="S338" s="71" t="e">
        <f>CONCATENATE(E338,":",VLOOKUP(J338,'Keyword &amp; Type ref'!F:H, 3,FALSE),":",$X338)</f>
        <v>#N/A</v>
      </c>
      <c r="T338" s="72" t="e">
        <f t="shared" si="10"/>
        <v>#N/A</v>
      </c>
      <c r="U338" s="73"/>
      <c r="V338" s="74" t="e">
        <f t="shared" si="11"/>
        <v>#N/A</v>
      </c>
      <c r="W338" s="75"/>
      <c r="X338" s="68"/>
      <c r="Y338" s="68"/>
      <c r="Z338" s="76"/>
      <c r="AA338" s="77" t="e">
        <f>INDEX('MFR_List ref'!$A:$A,MATCH($AB338,'MFR_List ref'!$B:$B,0))</f>
        <v>#N/A</v>
      </c>
      <c r="AB338" s="62"/>
      <c r="AC338" s="78"/>
      <c r="AD338" s="79"/>
      <c r="AE338" s="80"/>
      <c r="AF338" s="60"/>
      <c r="AG338" s="73"/>
      <c r="AH338" s="73"/>
      <c r="AI338" s="73"/>
      <c r="AJ338" s="60"/>
      <c r="AK338" s="73"/>
      <c r="AL338" s="73"/>
      <c r="AM338" s="81"/>
      <c r="AN338" s="73"/>
      <c r="AO338" s="78"/>
      <c r="AP338" s="78"/>
      <c r="AQ338" s="78"/>
      <c r="AR338" s="78"/>
      <c r="AS338" s="73"/>
      <c r="AT338" s="73"/>
      <c r="AU338" s="73"/>
      <c r="AV338" s="78"/>
      <c r="AW338" s="73"/>
      <c r="AX338" s="73"/>
      <c r="AY338" s="82"/>
      <c r="AZ338" s="82"/>
      <c r="BA338" s="73"/>
      <c r="BB338" s="73"/>
      <c r="BC338" s="82"/>
      <c r="BD338" s="73"/>
      <c r="BE338" s="73"/>
      <c r="BF338" s="73"/>
      <c r="BG338" s="73"/>
      <c r="BH338" s="82"/>
      <c r="BI338" s="82"/>
      <c r="BJ338" s="82"/>
      <c r="BK338" s="82"/>
      <c r="BL338" s="82"/>
      <c r="BM338" s="82"/>
      <c r="BN338" s="82"/>
      <c r="BO338" s="73"/>
      <c r="BP338" s="68"/>
      <c r="BQ338" s="73"/>
      <c r="BR338" s="48"/>
    </row>
    <row r="339" spans="1:70" s="47" customFormat="1" ht="34.799999999999997" customHeight="1" x14ac:dyDescent="0.3">
      <c r="A339" s="60"/>
      <c r="B339" s="61" t="e">
        <f>VLOOKUP(E339,'Active-Bldg List ref'!$A:$E,4,FALSE)</f>
        <v>#N/A</v>
      </c>
      <c r="C339" s="61" t="e">
        <f>VLOOKUP(E339,'Active-Bldg List ref'!$A:$E,5,FALSE)</f>
        <v>#N/A</v>
      </c>
      <c r="D339" s="61" t="e">
        <f>VLOOKUP(E339,'Active-Bldg List ref'!$A:$B,2,FALSE)</f>
        <v>#N/A</v>
      </c>
      <c r="E339" s="61" t="e">
        <f>INDEX('Active-Bldg List ref'!$A:$A,MATCH(F339,'Active-Bldg List ref'!$C:$C,0))</f>
        <v>#N/A</v>
      </c>
      <c r="F339" s="62"/>
      <c r="G339" s="63"/>
      <c r="H339" s="64"/>
      <c r="I339" s="61" t="e">
        <f>INDEX('Keyword &amp; Type ref'!B:B,MATCH(K339,'Keyword &amp; Type ref'!D:D,0))</f>
        <v>#N/A</v>
      </c>
      <c r="J339" s="66" t="e">
        <f>INDEX('Keyword &amp; Type ref'!F:F,MATCH(L339,'Keyword &amp; Type ref'!H:H,0))</f>
        <v>#N/A</v>
      </c>
      <c r="K339" s="65"/>
      <c r="L339" s="65"/>
      <c r="M339" s="62"/>
      <c r="N339" s="67"/>
      <c r="O339" s="68"/>
      <c r="P339" s="68"/>
      <c r="Q339" s="69" t="e">
        <f>INDEX('Keyword &amp; Type ref'!$F:$V,MATCH(J339,'Keyword &amp; Type ref'!$F:$F,0),MATCH(B339,'Keyword &amp; Type ref'!$1:$1,0))</f>
        <v>#N/A</v>
      </c>
      <c r="R339" s="70" t="e">
        <f>VLOOKUP(J339,'Keyword &amp; Type ref'!$F:$L,7,FALSE)</f>
        <v>#N/A</v>
      </c>
      <c r="S339" s="71" t="e">
        <f>CONCATENATE(E339,":",VLOOKUP(J339,'Keyword &amp; Type ref'!F:H, 3,FALSE),":",$X339)</f>
        <v>#N/A</v>
      </c>
      <c r="T339" s="72" t="e">
        <f t="shared" si="10"/>
        <v>#N/A</v>
      </c>
      <c r="U339" s="73"/>
      <c r="V339" s="74" t="e">
        <f t="shared" si="11"/>
        <v>#N/A</v>
      </c>
      <c r="W339" s="75"/>
      <c r="X339" s="68"/>
      <c r="Y339" s="68"/>
      <c r="Z339" s="76"/>
      <c r="AA339" s="77" t="e">
        <f>INDEX('MFR_List ref'!$A:$A,MATCH($AB339,'MFR_List ref'!$B:$B,0))</f>
        <v>#N/A</v>
      </c>
      <c r="AB339" s="62"/>
      <c r="AC339" s="78"/>
      <c r="AD339" s="79"/>
      <c r="AE339" s="80"/>
      <c r="AF339" s="60"/>
      <c r="AG339" s="73"/>
      <c r="AH339" s="73"/>
      <c r="AI339" s="73"/>
      <c r="AJ339" s="60"/>
      <c r="AK339" s="73"/>
      <c r="AL339" s="73"/>
      <c r="AM339" s="81"/>
      <c r="AN339" s="73"/>
      <c r="AO339" s="78"/>
      <c r="AP339" s="78"/>
      <c r="AQ339" s="78"/>
      <c r="AR339" s="78"/>
      <c r="AS339" s="73"/>
      <c r="AT339" s="73"/>
      <c r="AU339" s="73"/>
      <c r="AV339" s="78"/>
      <c r="AW339" s="73"/>
      <c r="AX339" s="73"/>
      <c r="AY339" s="82"/>
      <c r="AZ339" s="82"/>
      <c r="BA339" s="73"/>
      <c r="BB339" s="73"/>
      <c r="BC339" s="82"/>
      <c r="BD339" s="73"/>
      <c r="BE339" s="73"/>
      <c r="BF339" s="73"/>
      <c r="BG339" s="73"/>
      <c r="BH339" s="82"/>
      <c r="BI339" s="82"/>
      <c r="BJ339" s="82"/>
      <c r="BK339" s="82"/>
      <c r="BL339" s="82"/>
      <c r="BM339" s="82"/>
      <c r="BN339" s="82"/>
      <c r="BO339" s="73"/>
      <c r="BP339" s="68"/>
      <c r="BQ339" s="73"/>
      <c r="BR339" s="48"/>
    </row>
    <row r="340" spans="1:70" s="47" customFormat="1" ht="34.799999999999997" customHeight="1" x14ac:dyDescent="0.3">
      <c r="A340" s="60"/>
      <c r="B340" s="61" t="e">
        <f>VLOOKUP(E340,'Active-Bldg List ref'!$A:$E,4,FALSE)</f>
        <v>#N/A</v>
      </c>
      <c r="C340" s="61" t="e">
        <f>VLOOKUP(E340,'Active-Bldg List ref'!$A:$E,5,FALSE)</f>
        <v>#N/A</v>
      </c>
      <c r="D340" s="61" t="e">
        <f>VLOOKUP(E340,'Active-Bldg List ref'!$A:$B,2,FALSE)</f>
        <v>#N/A</v>
      </c>
      <c r="E340" s="61" t="e">
        <f>INDEX('Active-Bldg List ref'!$A:$A,MATCH(F340,'Active-Bldg List ref'!$C:$C,0))</f>
        <v>#N/A</v>
      </c>
      <c r="F340" s="62"/>
      <c r="G340" s="63"/>
      <c r="H340" s="64"/>
      <c r="I340" s="61" t="e">
        <f>INDEX('Keyword &amp; Type ref'!B:B,MATCH(K340,'Keyword &amp; Type ref'!D:D,0))</f>
        <v>#N/A</v>
      </c>
      <c r="J340" s="66" t="e">
        <f>INDEX('Keyword &amp; Type ref'!F:F,MATCH(L340,'Keyword &amp; Type ref'!H:H,0))</f>
        <v>#N/A</v>
      </c>
      <c r="K340" s="65"/>
      <c r="L340" s="65"/>
      <c r="M340" s="62"/>
      <c r="N340" s="67"/>
      <c r="O340" s="68"/>
      <c r="P340" s="68"/>
      <c r="Q340" s="69" t="e">
        <f>INDEX('Keyword &amp; Type ref'!$F:$V,MATCH(J340,'Keyword &amp; Type ref'!$F:$F,0),MATCH(B340,'Keyword &amp; Type ref'!$1:$1,0))</f>
        <v>#N/A</v>
      </c>
      <c r="R340" s="70" t="e">
        <f>VLOOKUP(J340,'Keyword &amp; Type ref'!$F:$L,7,FALSE)</f>
        <v>#N/A</v>
      </c>
      <c r="S340" s="71" t="e">
        <f>CONCATENATE(E340,":",VLOOKUP(J340,'Keyword &amp; Type ref'!F:H, 3,FALSE),":",$X340)</f>
        <v>#N/A</v>
      </c>
      <c r="T340" s="72" t="e">
        <f t="shared" si="10"/>
        <v>#N/A</v>
      </c>
      <c r="U340" s="73"/>
      <c r="V340" s="74" t="e">
        <f t="shared" si="11"/>
        <v>#N/A</v>
      </c>
      <c r="W340" s="75"/>
      <c r="X340" s="68"/>
      <c r="Y340" s="68"/>
      <c r="Z340" s="76"/>
      <c r="AA340" s="77" t="e">
        <f>INDEX('MFR_List ref'!$A:$A,MATCH($AB340,'MFR_List ref'!$B:$B,0))</f>
        <v>#N/A</v>
      </c>
      <c r="AB340" s="62"/>
      <c r="AC340" s="78"/>
      <c r="AD340" s="79"/>
      <c r="AE340" s="80"/>
      <c r="AF340" s="60"/>
      <c r="AG340" s="73"/>
      <c r="AH340" s="73"/>
      <c r="AI340" s="73"/>
      <c r="AJ340" s="60"/>
      <c r="AK340" s="73"/>
      <c r="AL340" s="73"/>
      <c r="AM340" s="81"/>
      <c r="AN340" s="73"/>
      <c r="AO340" s="78"/>
      <c r="AP340" s="78"/>
      <c r="AQ340" s="78"/>
      <c r="AR340" s="78"/>
      <c r="AS340" s="73"/>
      <c r="AT340" s="73"/>
      <c r="AU340" s="73"/>
      <c r="AV340" s="78"/>
      <c r="AW340" s="73"/>
      <c r="AX340" s="73"/>
      <c r="AY340" s="82"/>
      <c r="AZ340" s="82"/>
      <c r="BA340" s="73"/>
      <c r="BB340" s="73"/>
      <c r="BC340" s="82"/>
      <c r="BD340" s="73"/>
      <c r="BE340" s="73"/>
      <c r="BF340" s="73"/>
      <c r="BG340" s="73"/>
      <c r="BH340" s="82"/>
      <c r="BI340" s="82"/>
      <c r="BJ340" s="82"/>
      <c r="BK340" s="82"/>
      <c r="BL340" s="82"/>
      <c r="BM340" s="82"/>
      <c r="BN340" s="82"/>
      <c r="BO340" s="73"/>
      <c r="BP340" s="68"/>
      <c r="BQ340" s="73"/>
      <c r="BR340" s="48"/>
    </row>
    <row r="341" spans="1:70" s="47" customFormat="1" ht="34.799999999999997" customHeight="1" x14ac:dyDescent="0.3">
      <c r="A341" s="60"/>
      <c r="B341" s="61" t="e">
        <f>VLOOKUP(E341,'Active-Bldg List ref'!$A:$E,4,FALSE)</f>
        <v>#N/A</v>
      </c>
      <c r="C341" s="61" t="e">
        <f>VLOOKUP(E341,'Active-Bldg List ref'!$A:$E,5,FALSE)</f>
        <v>#N/A</v>
      </c>
      <c r="D341" s="61" t="e">
        <f>VLOOKUP(E341,'Active-Bldg List ref'!$A:$B,2,FALSE)</f>
        <v>#N/A</v>
      </c>
      <c r="E341" s="61" t="e">
        <f>INDEX('Active-Bldg List ref'!$A:$A,MATCH(F341,'Active-Bldg List ref'!$C:$C,0))</f>
        <v>#N/A</v>
      </c>
      <c r="F341" s="62"/>
      <c r="G341" s="63"/>
      <c r="H341" s="64"/>
      <c r="I341" s="61" t="e">
        <f>INDEX('Keyword &amp; Type ref'!B:B,MATCH(K341,'Keyword &amp; Type ref'!D:D,0))</f>
        <v>#N/A</v>
      </c>
      <c r="J341" s="66" t="e">
        <f>INDEX('Keyword &amp; Type ref'!F:F,MATCH(L341,'Keyword &amp; Type ref'!H:H,0))</f>
        <v>#N/A</v>
      </c>
      <c r="K341" s="65"/>
      <c r="L341" s="65"/>
      <c r="M341" s="62"/>
      <c r="N341" s="67"/>
      <c r="O341" s="68"/>
      <c r="P341" s="68"/>
      <c r="Q341" s="69" t="e">
        <f>INDEX('Keyword &amp; Type ref'!$F:$V,MATCH(J341,'Keyword &amp; Type ref'!$F:$F,0),MATCH(B341,'Keyword &amp; Type ref'!$1:$1,0))</f>
        <v>#N/A</v>
      </c>
      <c r="R341" s="70" t="e">
        <f>VLOOKUP(J341,'Keyword &amp; Type ref'!$F:$L,7,FALSE)</f>
        <v>#N/A</v>
      </c>
      <c r="S341" s="71" t="e">
        <f>CONCATENATE(E341,":",VLOOKUP(J341,'Keyword &amp; Type ref'!F:H, 3,FALSE),":",$X341)</f>
        <v>#N/A</v>
      </c>
      <c r="T341" s="72" t="e">
        <f t="shared" si="10"/>
        <v>#N/A</v>
      </c>
      <c r="U341" s="73"/>
      <c r="V341" s="74" t="e">
        <f t="shared" si="11"/>
        <v>#N/A</v>
      </c>
      <c r="W341" s="75"/>
      <c r="X341" s="68"/>
      <c r="Y341" s="68"/>
      <c r="Z341" s="76"/>
      <c r="AA341" s="77" t="e">
        <f>INDEX('MFR_List ref'!$A:$A,MATCH($AB341,'MFR_List ref'!$B:$B,0))</f>
        <v>#N/A</v>
      </c>
      <c r="AB341" s="62"/>
      <c r="AC341" s="78"/>
      <c r="AD341" s="79"/>
      <c r="AE341" s="80"/>
      <c r="AF341" s="60"/>
      <c r="AG341" s="73"/>
      <c r="AH341" s="73"/>
      <c r="AI341" s="73"/>
      <c r="AJ341" s="60"/>
      <c r="AK341" s="73"/>
      <c r="AL341" s="73"/>
      <c r="AM341" s="81"/>
      <c r="AN341" s="73"/>
      <c r="AO341" s="78"/>
      <c r="AP341" s="78"/>
      <c r="AQ341" s="78"/>
      <c r="AR341" s="78"/>
      <c r="AS341" s="73"/>
      <c r="AT341" s="73"/>
      <c r="AU341" s="73"/>
      <c r="AV341" s="78"/>
      <c r="AW341" s="73"/>
      <c r="AX341" s="73"/>
      <c r="AY341" s="82"/>
      <c r="AZ341" s="82"/>
      <c r="BA341" s="73"/>
      <c r="BB341" s="73"/>
      <c r="BC341" s="82"/>
      <c r="BD341" s="73"/>
      <c r="BE341" s="73"/>
      <c r="BF341" s="73"/>
      <c r="BG341" s="73"/>
      <c r="BH341" s="82"/>
      <c r="BI341" s="82"/>
      <c r="BJ341" s="82"/>
      <c r="BK341" s="82"/>
      <c r="BL341" s="82"/>
      <c r="BM341" s="82"/>
      <c r="BN341" s="82"/>
      <c r="BO341" s="73"/>
      <c r="BP341" s="68"/>
      <c r="BQ341" s="73"/>
      <c r="BR341" s="48"/>
    </row>
    <row r="342" spans="1:70" s="47" customFormat="1" ht="34.799999999999997" customHeight="1" x14ac:dyDescent="0.3">
      <c r="A342" s="60"/>
      <c r="B342" s="61" t="e">
        <f>VLOOKUP(E342,'Active-Bldg List ref'!$A:$E,4,FALSE)</f>
        <v>#N/A</v>
      </c>
      <c r="C342" s="61" t="e">
        <f>VLOOKUP(E342,'Active-Bldg List ref'!$A:$E,5,FALSE)</f>
        <v>#N/A</v>
      </c>
      <c r="D342" s="61" t="e">
        <f>VLOOKUP(E342,'Active-Bldg List ref'!$A:$B,2,FALSE)</f>
        <v>#N/A</v>
      </c>
      <c r="E342" s="61" t="e">
        <f>INDEX('Active-Bldg List ref'!$A:$A,MATCH(F342,'Active-Bldg List ref'!$C:$C,0))</f>
        <v>#N/A</v>
      </c>
      <c r="F342" s="62"/>
      <c r="G342" s="63"/>
      <c r="H342" s="64"/>
      <c r="I342" s="61" t="e">
        <f>INDEX('Keyword &amp; Type ref'!B:B,MATCH(K342,'Keyword &amp; Type ref'!D:D,0))</f>
        <v>#N/A</v>
      </c>
      <c r="J342" s="66" t="e">
        <f>INDEX('Keyword &amp; Type ref'!F:F,MATCH(L342,'Keyword &amp; Type ref'!H:H,0))</f>
        <v>#N/A</v>
      </c>
      <c r="K342" s="65"/>
      <c r="L342" s="65"/>
      <c r="M342" s="62"/>
      <c r="N342" s="67"/>
      <c r="O342" s="68"/>
      <c r="P342" s="68"/>
      <c r="Q342" s="69" t="e">
        <f>INDEX('Keyword &amp; Type ref'!$F:$V,MATCH(J342,'Keyword &amp; Type ref'!$F:$F,0),MATCH(B342,'Keyword &amp; Type ref'!$1:$1,0))</f>
        <v>#N/A</v>
      </c>
      <c r="R342" s="70" t="e">
        <f>VLOOKUP(J342,'Keyword &amp; Type ref'!$F:$L,7,FALSE)</f>
        <v>#N/A</v>
      </c>
      <c r="S342" s="71" t="e">
        <f>CONCATENATE(E342,":",VLOOKUP(J342,'Keyword &amp; Type ref'!F:H, 3,FALSE),":",$X342)</f>
        <v>#N/A</v>
      </c>
      <c r="T342" s="72" t="e">
        <f t="shared" si="10"/>
        <v>#N/A</v>
      </c>
      <c r="U342" s="73"/>
      <c r="V342" s="74" t="e">
        <f t="shared" si="11"/>
        <v>#N/A</v>
      </c>
      <c r="W342" s="75"/>
      <c r="X342" s="68"/>
      <c r="Y342" s="68"/>
      <c r="Z342" s="76"/>
      <c r="AA342" s="77" t="e">
        <f>INDEX('MFR_List ref'!$A:$A,MATCH($AB342,'MFR_List ref'!$B:$B,0))</f>
        <v>#N/A</v>
      </c>
      <c r="AB342" s="62"/>
      <c r="AC342" s="78"/>
      <c r="AD342" s="79"/>
      <c r="AE342" s="80"/>
      <c r="AF342" s="60"/>
      <c r="AG342" s="73"/>
      <c r="AH342" s="73"/>
      <c r="AI342" s="73"/>
      <c r="AJ342" s="60"/>
      <c r="AK342" s="73"/>
      <c r="AL342" s="73"/>
      <c r="AM342" s="81"/>
      <c r="AN342" s="73"/>
      <c r="AO342" s="78"/>
      <c r="AP342" s="78"/>
      <c r="AQ342" s="78"/>
      <c r="AR342" s="78"/>
      <c r="AS342" s="73"/>
      <c r="AT342" s="73"/>
      <c r="AU342" s="73"/>
      <c r="AV342" s="78"/>
      <c r="AW342" s="73"/>
      <c r="AX342" s="73"/>
      <c r="AY342" s="82"/>
      <c r="AZ342" s="82"/>
      <c r="BA342" s="73"/>
      <c r="BB342" s="73"/>
      <c r="BC342" s="82"/>
      <c r="BD342" s="73"/>
      <c r="BE342" s="73"/>
      <c r="BF342" s="73"/>
      <c r="BG342" s="73"/>
      <c r="BH342" s="82"/>
      <c r="BI342" s="82"/>
      <c r="BJ342" s="82"/>
      <c r="BK342" s="82"/>
      <c r="BL342" s="82"/>
      <c r="BM342" s="82"/>
      <c r="BN342" s="82"/>
      <c r="BO342" s="73"/>
      <c r="BP342" s="68"/>
      <c r="BQ342" s="73"/>
      <c r="BR342" s="48"/>
    </row>
    <row r="343" spans="1:70" s="47" customFormat="1" ht="34.799999999999997" customHeight="1" x14ac:dyDescent="0.3">
      <c r="A343" s="60"/>
      <c r="B343" s="61" t="e">
        <f>VLOOKUP(E343,'Active-Bldg List ref'!$A:$E,4,FALSE)</f>
        <v>#N/A</v>
      </c>
      <c r="C343" s="61" t="e">
        <f>VLOOKUP(E343,'Active-Bldg List ref'!$A:$E,5,FALSE)</f>
        <v>#N/A</v>
      </c>
      <c r="D343" s="61" t="e">
        <f>VLOOKUP(E343,'Active-Bldg List ref'!$A:$B,2,FALSE)</f>
        <v>#N/A</v>
      </c>
      <c r="E343" s="61" t="e">
        <f>INDEX('Active-Bldg List ref'!$A:$A,MATCH(F343,'Active-Bldg List ref'!$C:$C,0))</f>
        <v>#N/A</v>
      </c>
      <c r="F343" s="62"/>
      <c r="G343" s="63"/>
      <c r="H343" s="64"/>
      <c r="I343" s="61" t="e">
        <f>INDEX('Keyword &amp; Type ref'!B:B,MATCH(K343,'Keyword &amp; Type ref'!D:D,0))</f>
        <v>#N/A</v>
      </c>
      <c r="J343" s="66" t="e">
        <f>INDEX('Keyword &amp; Type ref'!F:F,MATCH(L343,'Keyword &amp; Type ref'!H:H,0))</f>
        <v>#N/A</v>
      </c>
      <c r="K343" s="65"/>
      <c r="L343" s="65"/>
      <c r="M343" s="62"/>
      <c r="N343" s="67"/>
      <c r="O343" s="68"/>
      <c r="P343" s="68"/>
      <c r="Q343" s="69" t="e">
        <f>INDEX('Keyword &amp; Type ref'!$F:$V,MATCH(J343,'Keyword &amp; Type ref'!$F:$F,0),MATCH(B343,'Keyword &amp; Type ref'!$1:$1,0))</f>
        <v>#N/A</v>
      </c>
      <c r="R343" s="70" t="e">
        <f>VLOOKUP(J343,'Keyword &amp; Type ref'!$F:$L,7,FALSE)</f>
        <v>#N/A</v>
      </c>
      <c r="S343" s="71" t="e">
        <f>CONCATENATE(E343,":",VLOOKUP(J343,'Keyword &amp; Type ref'!F:H, 3,FALSE),":",$X343)</f>
        <v>#N/A</v>
      </c>
      <c r="T343" s="72" t="e">
        <f t="shared" si="10"/>
        <v>#N/A</v>
      </c>
      <c r="U343" s="73"/>
      <c r="V343" s="74" t="e">
        <f t="shared" si="11"/>
        <v>#N/A</v>
      </c>
      <c r="W343" s="75"/>
      <c r="X343" s="68"/>
      <c r="Y343" s="68"/>
      <c r="Z343" s="76"/>
      <c r="AA343" s="77" t="e">
        <f>INDEX('MFR_List ref'!$A:$A,MATCH($AB343,'MFR_List ref'!$B:$B,0))</f>
        <v>#N/A</v>
      </c>
      <c r="AB343" s="62"/>
      <c r="AC343" s="78"/>
      <c r="AD343" s="79"/>
      <c r="AE343" s="80"/>
      <c r="AF343" s="60"/>
      <c r="AG343" s="73"/>
      <c r="AH343" s="73"/>
      <c r="AI343" s="73"/>
      <c r="AJ343" s="60"/>
      <c r="AK343" s="73"/>
      <c r="AL343" s="73"/>
      <c r="AM343" s="81"/>
      <c r="AN343" s="73"/>
      <c r="AO343" s="78"/>
      <c r="AP343" s="78"/>
      <c r="AQ343" s="78"/>
      <c r="AR343" s="78"/>
      <c r="AS343" s="73"/>
      <c r="AT343" s="73"/>
      <c r="AU343" s="73"/>
      <c r="AV343" s="78"/>
      <c r="AW343" s="73"/>
      <c r="AX343" s="73"/>
      <c r="AY343" s="82"/>
      <c r="AZ343" s="82"/>
      <c r="BA343" s="73"/>
      <c r="BB343" s="73"/>
      <c r="BC343" s="82"/>
      <c r="BD343" s="73"/>
      <c r="BE343" s="73"/>
      <c r="BF343" s="73"/>
      <c r="BG343" s="73"/>
      <c r="BH343" s="82"/>
      <c r="BI343" s="82"/>
      <c r="BJ343" s="82"/>
      <c r="BK343" s="82"/>
      <c r="BL343" s="82"/>
      <c r="BM343" s="82"/>
      <c r="BN343" s="82"/>
      <c r="BO343" s="73"/>
      <c r="BP343" s="68"/>
      <c r="BQ343" s="73"/>
      <c r="BR343" s="48"/>
    </row>
    <row r="344" spans="1:70" s="47" customFormat="1" ht="34.799999999999997" customHeight="1" x14ac:dyDescent="0.3">
      <c r="A344" s="60"/>
      <c r="B344" s="61" t="e">
        <f>VLOOKUP(E344,'Active-Bldg List ref'!$A:$E,4,FALSE)</f>
        <v>#N/A</v>
      </c>
      <c r="C344" s="61" t="e">
        <f>VLOOKUP(E344,'Active-Bldg List ref'!$A:$E,5,FALSE)</f>
        <v>#N/A</v>
      </c>
      <c r="D344" s="61" t="e">
        <f>VLOOKUP(E344,'Active-Bldg List ref'!$A:$B,2,FALSE)</f>
        <v>#N/A</v>
      </c>
      <c r="E344" s="61" t="e">
        <f>INDEX('Active-Bldg List ref'!$A:$A,MATCH(F344,'Active-Bldg List ref'!$C:$C,0))</f>
        <v>#N/A</v>
      </c>
      <c r="F344" s="62"/>
      <c r="G344" s="63"/>
      <c r="H344" s="64"/>
      <c r="I344" s="61" t="e">
        <f>INDEX('Keyword &amp; Type ref'!B:B,MATCH(K344,'Keyword &amp; Type ref'!D:D,0))</f>
        <v>#N/A</v>
      </c>
      <c r="J344" s="66" t="e">
        <f>INDEX('Keyword &amp; Type ref'!F:F,MATCH(L344,'Keyword &amp; Type ref'!H:H,0))</f>
        <v>#N/A</v>
      </c>
      <c r="K344" s="65"/>
      <c r="L344" s="65"/>
      <c r="M344" s="62"/>
      <c r="N344" s="67"/>
      <c r="O344" s="68"/>
      <c r="P344" s="68"/>
      <c r="Q344" s="69" t="e">
        <f>INDEX('Keyword &amp; Type ref'!$F:$V,MATCH(J344,'Keyword &amp; Type ref'!$F:$F,0),MATCH(B344,'Keyword &amp; Type ref'!$1:$1,0))</f>
        <v>#N/A</v>
      </c>
      <c r="R344" s="70" t="e">
        <f>VLOOKUP(J344,'Keyword &amp; Type ref'!$F:$L,7,FALSE)</f>
        <v>#N/A</v>
      </c>
      <c r="S344" s="71" t="e">
        <f>CONCATENATE(E344,":",VLOOKUP(J344,'Keyword &amp; Type ref'!F:H, 3,FALSE),":",$X344)</f>
        <v>#N/A</v>
      </c>
      <c r="T344" s="72" t="e">
        <f t="shared" si="10"/>
        <v>#N/A</v>
      </c>
      <c r="U344" s="73"/>
      <c r="V344" s="74" t="e">
        <f t="shared" si="11"/>
        <v>#N/A</v>
      </c>
      <c r="W344" s="75"/>
      <c r="X344" s="68"/>
      <c r="Y344" s="68"/>
      <c r="Z344" s="76"/>
      <c r="AA344" s="77" t="e">
        <f>INDEX('MFR_List ref'!$A:$A,MATCH($AB344,'MFR_List ref'!$B:$B,0))</f>
        <v>#N/A</v>
      </c>
      <c r="AB344" s="62"/>
      <c r="AC344" s="78"/>
      <c r="AD344" s="79"/>
      <c r="AE344" s="80"/>
      <c r="AF344" s="60"/>
      <c r="AG344" s="73"/>
      <c r="AH344" s="73"/>
      <c r="AI344" s="73"/>
      <c r="AJ344" s="60"/>
      <c r="AK344" s="73"/>
      <c r="AL344" s="73"/>
      <c r="AM344" s="81"/>
      <c r="AN344" s="73"/>
      <c r="AO344" s="78"/>
      <c r="AP344" s="78"/>
      <c r="AQ344" s="78"/>
      <c r="AR344" s="78"/>
      <c r="AS344" s="73"/>
      <c r="AT344" s="73"/>
      <c r="AU344" s="73"/>
      <c r="AV344" s="78"/>
      <c r="AW344" s="73"/>
      <c r="AX344" s="73"/>
      <c r="AY344" s="82"/>
      <c r="AZ344" s="82"/>
      <c r="BA344" s="73"/>
      <c r="BB344" s="73"/>
      <c r="BC344" s="82"/>
      <c r="BD344" s="73"/>
      <c r="BE344" s="73"/>
      <c r="BF344" s="73"/>
      <c r="BG344" s="73"/>
      <c r="BH344" s="82"/>
      <c r="BI344" s="82"/>
      <c r="BJ344" s="82"/>
      <c r="BK344" s="82"/>
      <c r="BL344" s="82"/>
      <c r="BM344" s="82"/>
      <c r="BN344" s="82"/>
      <c r="BO344" s="73"/>
      <c r="BP344" s="68"/>
      <c r="BQ344" s="73"/>
      <c r="BR344" s="48"/>
    </row>
    <row r="345" spans="1:70" s="47" customFormat="1" ht="34.799999999999997" customHeight="1" x14ac:dyDescent="0.3">
      <c r="A345" s="60"/>
      <c r="B345" s="61" t="e">
        <f>VLOOKUP(E345,'Active-Bldg List ref'!$A:$E,4,FALSE)</f>
        <v>#N/A</v>
      </c>
      <c r="C345" s="61" t="e">
        <f>VLOOKUP(E345,'Active-Bldg List ref'!$A:$E,5,FALSE)</f>
        <v>#N/A</v>
      </c>
      <c r="D345" s="61" t="e">
        <f>VLOOKUP(E345,'Active-Bldg List ref'!$A:$B,2,FALSE)</f>
        <v>#N/A</v>
      </c>
      <c r="E345" s="61" t="e">
        <f>INDEX('Active-Bldg List ref'!$A:$A,MATCH(F345,'Active-Bldg List ref'!$C:$C,0))</f>
        <v>#N/A</v>
      </c>
      <c r="F345" s="62"/>
      <c r="G345" s="63"/>
      <c r="H345" s="64"/>
      <c r="I345" s="61" t="e">
        <f>INDEX('Keyword &amp; Type ref'!B:B,MATCH(K345,'Keyword &amp; Type ref'!D:D,0))</f>
        <v>#N/A</v>
      </c>
      <c r="J345" s="66" t="e">
        <f>INDEX('Keyword &amp; Type ref'!F:F,MATCH(L345,'Keyword &amp; Type ref'!H:H,0))</f>
        <v>#N/A</v>
      </c>
      <c r="K345" s="65"/>
      <c r="L345" s="65"/>
      <c r="M345" s="62"/>
      <c r="N345" s="67"/>
      <c r="O345" s="68"/>
      <c r="P345" s="68"/>
      <c r="Q345" s="69" t="e">
        <f>INDEX('Keyword &amp; Type ref'!$F:$V,MATCH(J345,'Keyword &amp; Type ref'!$F:$F,0),MATCH(B345,'Keyword &amp; Type ref'!$1:$1,0))</f>
        <v>#N/A</v>
      </c>
      <c r="R345" s="70" t="e">
        <f>VLOOKUP(J345,'Keyword &amp; Type ref'!$F:$L,7,FALSE)</f>
        <v>#N/A</v>
      </c>
      <c r="S345" s="71" t="e">
        <f>CONCATENATE(E345,":",VLOOKUP(J345,'Keyword &amp; Type ref'!F:H, 3,FALSE),":",$X345)</f>
        <v>#N/A</v>
      </c>
      <c r="T345" s="72" t="e">
        <f t="shared" si="10"/>
        <v>#N/A</v>
      </c>
      <c r="U345" s="73"/>
      <c r="V345" s="74" t="e">
        <f t="shared" si="11"/>
        <v>#N/A</v>
      </c>
      <c r="W345" s="75"/>
      <c r="X345" s="68"/>
      <c r="Y345" s="68"/>
      <c r="Z345" s="76"/>
      <c r="AA345" s="77" t="e">
        <f>INDEX('MFR_List ref'!$A:$A,MATCH($AB345,'MFR_List ref'!$B:$B,0))</f>
        <v>#N/A</v>
      </c>
      <c r="AB345" s="62"/>
      <c r="AC345" s="78"/>
      <c r="AD345" s="79"/>
      <c r="AE345" s="80"/>
      <c r="AF345" s="60"/>
      <c r="AG345" s="73"/>
      <c r="AH345" s="73"/>
      <c r="AI345" s="73"/>
      <c r="AJ345" s="60"/>
      <c r="AK345" s="73"/>
      <c r="AL345" s="73"/>
      <c r="AM345" s="81"/>
      <c r="AN345" s="73"/>
      <c r="AO345" s="78"/>
      <c r="AP345" s="78"/>
      <c r="AQ345" s="78"/>
      <c r="AR345" s="78"/>
      <c r="AS345" s="73"/>
      <c r="AT345" s="73"/>
      <c r="AU345" s="73"/>
      <c r="AV345" s="78"/>
      <c r="AW345" s="73"/>
      <c r="AX345" s="73"/>
      <c r="AY345" s="82"/>
      <c r="AZ345" s="82"/>
      <c r="BA345" s="73"/>
      <c r="BB345" s="73"/>
      <c r="BC345" s="82"/>
      <c r="BD345" s="73"/>
      <c r="BE345" s="73"/>
      <c r="BF345" s="73"/>
      <c r="BG345" s="73"/>
      <c r="BH345" s="82"/>
      <c r="BI345" s="82"/>
      <c r="BJ345" s="82"/>
      <c r="BK345" s="82"/>
      <c r="BL345" s="82"/>
      <c r="BM345" s="82"/>
      <c r="BN345" s="82"/>
      <c r="BO345" s="73"/>
      <c r="BP345" s="68"/>
      <c r="BQ345" s="73"/>
      <c r="BR345" s="48"/>
    </row>
    <row r="346" spans="1:70" s="47" customFormat="1" ht="34.799999999999997" customHeight="1" x14ac:dyDescent="0.3">
      <c r="A346" s="60"/>
      <c r="B346" s="61" t="e">
        <f>VLOOKUP(E346,'Active-Bldg List ref'!$A:$E,4,FALSE)</f>
        <v>#N/A</v>
      </c>
      <c r="C346" s="61" t="e">
        <f>VLOOKUP(E346,'Active-Bldg List ref'!$A:$E,5,FALSE)</f>
        <v>#N/A</v>
      </c>
      <c r="D346" s="61" t="e">
        <f>VLOOKUP(E346,'Active-Bldg List ref'!$A:$B,2,FALSE)</f>
        <v>#N/A</v>
      </c>
      <c r="E346" s="61" t="e">
        <f>INDEX('Active-Bldg List ref'!$A:$A,MATCH(F346,'Active-Bldg List ref'!$C:$C,0))</f>
        <v>#N/A</v>
      </c>
      <c r="F346" s="62"/>
      <c r="G346" s="63"/>
      <c r="H346" s="64"/>
      <c r="I346" s="61" t="e">
        <f>INDEX('Keyword &amp; Type ref'!B:B,MATCH(K346,'Keyword &amp; Type ref'!D:D,0))</f>
        <v>#N/A</v>
      </c>
      <c r="J346" s="66" t="e">
        <f>INDEX('Keyword &amp; Type ref'!F:F,MATCH(L346,'Keyword &amp; Type ref'!H:H,0))</f>
        <v>#N/A</v>
      </c>
      <c r="K346" s="65"/>
      <c r="L346" s="65"/>
      <c r="M346" s="62"/>
      <c r="N346" s="67"/>
      <c r="O346" s="68"/>
      <c r="P346" s="68"/>
      <c r="Q346" s="69" t="e">
        <f>INDEX('Keyword &amp; Type ref'!$F:$V,MATCH(J346,'Keyword &amp; Type ref'!$F:$F,0),MATCH(B346,'Keyword &amp; Type ref'!$1:$1,0))</f>
        <v>#N/A</v>
      </c>
      <c r="R346" s="70" t="e">
        <f>VLOOKUP(J346,'Keyword &amp; Type ref'!$F:$L,7,FALSE)</f>
        <v>#N/A</v>
      </c>
      <c r="S346" s="71" t="e">
        <f>CONCATENATE(E346,":",VLOOKUP(J346,'Keyword &amp; Type ref'!F:H, 3,FALSE),":",$X346)</f>
        <v>#N/A</v>
      </c>
      <c r="T346" s="72" t="e">
        <f t="shared" si="10"/>
        <v>#N/A</v>
      </c>
      <c r="U346" s="73"/>
      <c r="V346" s="74" t="e">
        <f t="shared" si="11"/>
        <v>#N/A</v>
      </c>
      <c r="W346" s="75"/>
      <c r="X346" s="68"/>
      <c r="Y346" s="68"/>
      <c r="Z346" s="76"/>
      <c r="AA346" s="77" t="e">
        <f>INDEX('MFR_List ref'!$A:$A,MATCH($AB346,'MFR_List ref'!$B:$B,0))</f>
        <v>#N/A</v>
      </c>
      <c r="AB346" s="62"/>
      <c r="AC346" s="78"/>
      <c r="AD346" s="79"/>
      <c r="AE346" s="80"/>
      <c r="AF346" s="60"/>
      <c r="AG346" s="73"/>
      <c r="AH346" s="73"/>
      <c r="AI346" s="73"/>
      <c r="AJ346" s="60"/>
      <c r="AK346" s="73"/>
      <c r="AL346" s="73"/>
      <c r="AM346" s="81"/>
      <c r="AN346" s="73"/>
      <c r="AO346" s="78"/>
      <c r="AP346" s="78"/>
      <c r="AQ346" s="78"/>
      <c r="AR346" s="78"/>
      <c r="AS346" s="73"/>
      <c r="AT346" s="73"/>
      <c r="AU346" s="73"/>
      <c r="AV346" s="78"/>
      <c r="AW346" s="73"/>
      <c r="AX346" s="73"/>
      <c r="AY346" s="82"/>
      <c r="AZ346" s="82"/>
      <c r="BA346" s="73"/>
      <c r="BB346" s="73"/>
      <c r="BC346" s="82"/>
      <c r="BD346" s="73"/>
      <c r="BE346" s="73"/>
      <c r="BF346" s="73"/>
      <c r="BG346" s="73"/>
      <c r="BH346" s="82"/>
      <c r="BI346" s="82"/>
      <c r="BJ346" s="82"/>
      <c r="BK346" s="82"/>
      <c r="BL346" s="82"/>
      <c r="BM346" s="82"/>
      <c r="BN346" s="82"/>
      <c r="BO346" s="73"/>
      <c r="BP346" s="68"/>
      <c r="BQ346" s="73"/>
      <c r="BR346" s="48"/>
    </row>
    <row r="347" spans="1:70" s="47" customFormat="1" ht="34.799999999999997" customHeight="1" x14ac:dyDescent="0.3">
      <c r="A347" s="60"/>
      <c r="B347" s="61" t="e">
        <f>VLOOKUP(E347,'Active-Bldg List ref'!$A:$E,4,FALSE)</f>
        <v>#N/A</v>
      </c>
      <c r="C347" s="61" t="e">
        <f>VLOOKUP(E347,'Active-Bldg List ref'!$A:$E,5,FALSE)</f>
        <v>#N/A</v>
      </c>
      <c r="D347" s="61" t="e">
        <f>VLOOKUP(E347,'Active-Bldg List ref'!$A:$B,2,FALSE)</f>
        <v>#N/A</v>
      </c>
      <c r="E347" s="61" t="e">
        <f>INDEX('Active-Bldg List ref'!$A:$A,MATCH(F347,'Active-Bldg List ref'!$C:$C,0))</f>
        <v>#N/A</v>
      </c>
      <c r="F347" s="62"/>
      <c r="G347" s="63"/>
      <c r="H347" s="64"/>
      <c r="I347" s="61" t="e">
        <f>INDEX('Keyword &amp; Type ref'!B:B,MATCH(K347,'Keyword &amp; Type ref'!D:D,0))</f>
        <v>#N/A</v>
      </c>
      <c r="J347" s="66" t="e">
        <f>INDEX('Keyword &amp; Type ref'!F:F,MATCH(L347,'Keyword &amp; Type ref'!H:H,0))</f>
        <v>#N/A</v>
      </c>
      <c r="K347" s="65"/>
      <c r="L347" s="65"/>
      <c r="M347" s="62"/>
      <c r="N347" s="67"/>
      <c r="O347" s="68"/>
      <c r="P347" s="68"/>
      <c r="Q347" s="69" t="e">
        <f>INDEX('Keyword &amp; Type ref'!$F:$V,MATCH(J347,'Keyword &amp; Type ref'!$F:$F,0),MATCH(B347,'Keyword &amp; Type ref'!$1:$1,0))</f>
        <v>#N/A</v>
      </c>
      <c r="R347" s="70" t="e">
        <f>VLOOKUP(J347,'Keyword &amp; Type ref'!$F:$L,7,FALSE)</f>
        <v>#N/A</v>
      </c>
      <c r="S347" s="71" t="e">
        <f>CONCATENATE(E347,":",VLOOKUP(J347,'Keyword &amp; Type ref'!F:H, 3,FALSE),":",$X347)</f>
        <v>#N/A</v>
      </c>
      <c r="T347" s="72" t="e">
        <f t="shared" si="10"/>
        <v>#N/A</v>
      </c>
      <c r="U347" s="73"/>
      <c r="V347" s="74" t="e">
        <f t="shared" si="11"/>
        <v>#N/A</v>
      </c>
      <c r="W347" s="75"/>
      <c r="X347" s="68"/>
      <c r="Y347" s="68"/>
      <c r="Z347" s="76"/>
      <c r="AA347" s="77" t="e">
        <f>INDEX('MFR_List ref'!$A:$A,MATCH($AB347,'MFR_List ref'!$B:$B,0))</f>
        <v>#N/A</v>
      </c>
      <c r="AB347" s="62"/>
      <c r="AC347" s="78"/>
      <c r="AD347" s="79"/>
      <c r="AE347" s="80"/>
      <c r="AF347" s="60"/>
      <c r="AG347" s="73"/>
      <c r="AH347" s="73"/>
      <c r="AI347" s="73"/>
      <c r="AJ347" s="60"/>
      <c r="AK347" s="73"/>
      <c r="AL347" s="73"/>
      <c r="AM347" s="81"/>
      <c r="AN347" s="73"/>
      <c r="AO347" s="78"/>
      <c r="AP347" s="78"/>
      <c r="AQ347" s="78"/>
      <c r="AR347" s="78"/>
      <c r="AS347" s="73"/>
      <c r="AT347" s="73"/>
      <c r="AU347" s="73"/>
      <c r="AV347" s="78"/>
      <c r="AW347" s="73"/>
      <c r="AX347" s="73"/>
      <c r="AY347" s="82"/>
      <c r="AZ347" s="82"/>
      <c r="BA347" s="73"/>
      <c r="BB347" s="73"/>
      <c r="BC347" s="82"/>
      <c r="BD347" s="73"/>
      <c r="BE347" s="73"/>
      <c r="BF347" s="73"/>
      <c r="BG347" s="73"/>
      <c r="BH347" s="82"/>
      <c r="BI347" s="82"/>
      <c r="BJ347" s="82"/>
      <c r="BK347" s="82"/>
      <c r="BL347" s="82"/>
      <c r="BM347" s="82"/>
      <c r="BN347" s="82"/>
      <c r="BO347" s="73"/>
      <c r="BP347" s="68"/>
      <c r="BQ347" s="73"/>
      <c r="BR347" s="48"/>
    </row>
    <row r="348" spans="1:70" s="47" customFormat="1" ht="34.799999999999997" customHeight="1" x14ac:dyDescent="0.3">
      <c r="A348" s="60"/>
      <c r="B348" s="61" t="e">
        <f>VLOOKUP(E348,'Active-Bldg List ref'!$A:$E,4,FALSE)</f>
        <v>#N/A</v>
      </c>
      <c r="C348" s="61" t="e">
        <f>VLOOKUP(E348,'Active-Bldg List ref'!$A:$E,5,FALSE)</f>
        <v>#N/A</v>
      </c>
      <c r="D348" s="61" t="e">
        <f>VLOOKUP(E348,'Active-Bldg List ref'!$A:$B,2,FALSE)</f>
        <v>#N/A</v>
      </c>
      <c r="E348" s="61" t="e">
        <f>INDEX('Active-Bldg List ref'!$A:$A,MATCH(F348,'Active-Bldg List ref'!$C:$C,0))</f>
        <v>#N/A</v>
      </c>
      <c r="F348" s="62"/>
      <c r="G348" s="63"/>
      <c r="H348" s="64"/>
      <c r="I348" s="61" t="e">
        <f>INDEX('Keyword &amp; Type ref'!B:B,MATCH(K348,'Keyword &amp; Type ref'!D:D,0))</f>
        <v>#N/A</v>
      </c>
      <c r="J348" s="66" t="e">
        <f>INDEX('Keyword &amp; Type ref'!F:F,MATCH(L348,'Keyword &amp; Type ref'!H:H,0))</f>
        <v>#N/A</v>
      </c>
      <c r="K348" s="65"/>
      <c r="L348" s="65"/>
      <c r="M348" s="62"/>
      <c r="N348" s="67"/>
      <c r="O348" s="68"/>
      <c r="P348" s="68"/>
      <c r="Q348" s="69" t="e">
        <f>INDEX('Keyword &amp; Type ref'!$F:$V,MATCH(J348,'Keyword &amp; Type ref'!$F:$F,0),MATCH(B348,'Keyword &amp; Type ref'!$1:$1,0))</f>
        <v>#N/A</v>
      </c>
      <c r="R348" s="70" t="e">
        <f>VLOOKUP(J348,'Keyword &amp; Type ref'!$F:$L,7,FALSE)</f>
        <v>#N/A</v>
      </c>
      <c r="S348" s="71" t="e">
        <f>CONCATENATE(E348,":",VLOOKUP(J348,'Keyword &amp; Type ref'!F:H, 3,FALSE),":",$X348)</f>
        <v>#N/A</v>
      </c>
      <c r="T348" s="72" t="e">
        <f t="shared" si="10"/>
        <v>#N/A</v>
      </c>
      <c r="U348" s="73"/>
      <c r="V348" s="74" t="e">
        <f t="shared" si="11"/>
        <v>#N/A</v>
      </c>
      <c r="W348" s="75"/>
      <c r="X348" s="68"/>
      <c r="Y348" s="68"/>
      <c r="Z348" s="76"/>
      <c r="AA348" s="77" t="e">
        <f>INDEX('MFR_List ref'!$A:$A,MATCH($AB348,'MFR_List ref'!$B:$B,0))</f>
        <v>#N/A</v>
      </c>
      <c r="AB348" s="62"/>
      <c r="AC348" s="78"/>
      <c r="AD348" s="79"/>
      <c r="AE348" s="80"/>
      <c r="AF348" s="60"/>
      <c r="AG348" s="73"/>
      <c r="AH348" s="73"/>
      <c r="AI348" s="73"/>
      <c r="AJ348" s="60"/>
      <c r="AK348" s="73"/>
      <c r="AL348" s="73"/>
      <c r="AM348" s="81"/>
      <c r="AN348" s="73"/>
      <c r="AO348" s="78"/>
      <c r="AP348" s="78"/>
      <c r="AQ348" s="78"/>
      <c r="AR348" s="78"/>
      <c r="AS348" s="73"/>
      <c r="AT348" s="73"/>
      <c r="AU348" s="73"/>
      <c r="AV348" s="78"/>
      <c r="AW348" s="73"/>
      <c r="AX348" s="73"/>
      <c r="AY348" s="82"/>
      <c r="AZ348" s="82"/>
      <c r="BA348" s="73"/>
      <c r="BB348" s="73"/>
      <c r="BC348" s="82"/>
      <c r="BD348" s="73"/>
      <c r="BE348" s="73"/>
      <c r="BF348" s="73"/>
      <c r="BG348" s="73"/>
      <c r="BH348" s="82"/>
      <c r="BI348" s="82"/>
      <c r="BJ348" s="82"/>
      <c r="BK348" s="82"/>
      <c r="BL348" s="82"/>
      <c r="BM348" s="82"/>
      <c r="BN348" s="82"/>
      <c r="BO348" s="73"/>
      <c r="BP348" s="68"/>
      <c r="BQ348" s="73"/>
      <c r="BR348" s="48"/>
    </row>
    <row r="349" spans="1:70" s="47" customFormat="1" ht="34.799999999999997" customHeight="1" x14ac:dyDescent="0.3">
      <c r="A349" s="60"/>
      <c r="B349" s="61" t="e">
        <f>VLOOKUP(E349,'Active-Bldg List ref'!$A:$E,4,FALSE)</f>
        <v>#N/A</v>
      </c>
      <c r="C349" s="61" t="e">
        <f>VLOOKUP(E349,'Active-Bldg List ref'!$A:$E,5,FALSE)</f>
        <v>#N/A</v>
      </c>
      <c r="D349" s="61" t="e">
        <f>VLOOKUP(E349,'Active-Bldg List ref'!$A:$B,2,FALSE)</f>
        <v>#N/A</v>
      </c>
      <c r="E349" s="61" t="e">
        <f>INDEX('Active-Bldg List ref'!$A:$A,MATCH(F349,'Active-Bldg List ref'!$C:$C,0))</f>
        <v>#N/A</v>
      </c>
      <c r="F349" s="62"/>
      <c r="G349" s="63"/>
      <c r="H349" s="64"/>
      <c r="I349" s="61" t="e">
        <f>INDEX('Keyword &amp; Type ref'!B:B,MATCH(K349,'Keyword &amp; Type ref'!D:D,0))</f>
        <v>#N/A</v>
      </c>
      <c r="J349" s="66" t="e">
        <f>INDEX('Keyword &amp; Type ref'!F:F,MATCH(L349,'Keyword &amp; Type ref'!H:H,0))</f>
        <v>#N/A</v>
      </c>
      <c r="K349" s="65"/>
      <c r="L349" s="65"/>
      <c r="M349" s="62"/>
      <c r="N349" s="67"/>
      <c r="O349" s="68"/>
      <c r="P349" s="68"/>
      <c r="Q349" s="69" t="e">
        <f>INDEX('Keyword &amp; Type ref'!$F:$V,MATCH(J349,'Keyword &amp; Type ref'!$F:$F,0),MATCH(B349,'Keyword &amp; Type ref'!$1:$1,0))</f>
        <v>#N/A</v>
      </c>
      <c r="R349" s="70" t="e">
        <f>VLOOKUP(J349,'Keyword &amp; Type ref'!$F:$L,7,FALSE)</f>
        <v>#N/A</v>
      </c>
      <c r="S349" s="71" t="e">
        <f>CONCATENATE(E349,":",VLOOKUP(J349,'Keyword &amp; Type ref'!F:H, 3,FALSE),":",$X349)</f>
        <v>#N/A</v>
      </c>
      <c r="T349" s="72" t="e">
        <f t="shared" si="10"/>
        <v>#N/A</v>
      </c>
      <c r="U349" s="73"/>
      <c r="V349" s="74" t="e">
        <f t="shared" si="11"/>
        <v>#N/A</v>
      </c>
      <c r="W349" s="75"/>
      <c r="X349" s="68"/>
      <c r="Y349" s="68"/>
      <c r="Z349" s="76"/>
      <c r="AA349" s="77" t="e">
        <f>INDEX('MFR_List ref'!$A:$A,MATCH($AB349,'MFR_List ref'!$B:$B,0))</f>
        <v>#N/A</v>
      </c>
      <c r="AB349" s="62"/>
      <c r="AC349" s="78"/>
      <c r="AD349" s="79"/>
      <c r="AE349" s="80"/>
      <c r="AF349" s="60"/>
      <c r="AG349" s="73"/>
      <c r="AH349" s="73"/>
      <c r="AI349" s="73"/>
      <c r="AJ349" s="60"/>
      <c r="AK349" s="73"/>
      <c r="AL349" s="73"/>
      <c r="AM349" s="81"/>
      <c r="AN349" s="73"/>
      <c r="AO349" s="78"/>
      <c r="AP349" s="78"/>
      <c r="AQ349" s="78"/>
      <c r="AR349" s="78"/>
      <c r="AS349" s="73"/>
      <c r="AT349" s="73"/>
      <c r="AU349" s="73"/>
      <c r="AV349" s="78"/>
      <c r="AW349" s="73"/>
      <c r="AX349" s="73"/>
      <c r="AY349" s="82"/>
      <c r="AZ349" s="82"/>
      <c r="BA349" s="73"/>
      <c r="BB349" s="73"/>
      <c r="BC349" s="82"/>
      <c r="BD349" s="73"/>
      <c r="BE349" s="73"/>
      <c r="BF349" s="73"/>
      <c r="BG349" s="73"/>
      <c r="BH349" s="82"/>
      <c r="BI349" s="82"/>
      <c r="BJ349" s="82"/>
      <c r="BK349" s="82"/>
      <c r="BL349" s="82"/>
      <c r="BM349" s="82"/>
      <c r="BN349" s="82"/>
      <c r="BO349" s="73"/>
      <c r="BP349" s="68"/>
      <c r="BQ349" s="73"/>
      <c r="BR349" s="48"/>
    </row>
    <row r="350" spans="1:70" s="47" customFormat="1" ht="34.799999999999997" customHeight="1" x14ac:dyDescent="0.3">
      <c r="A350" s="60"/>
      <c r="B350" s="61" t="e">
        <f>VLOOKUP(E350,'Active-Bldg List ref'!$A:$E,4,FALSE)</f>
        <v>#N/A</v>
      </c>
      <c r="C350" s="61" t="e">
        <f>VLOOKUP(E350,'Active-Bldg List ref'!$A:$E,5,FALSE)</f>
        <v>#N/A</v>
      </c>
      <c r="D350" s="61" t="e">
        <f>VLOOKUP(E350,'Active-Bldg List ref'!$A:$B,2,FALSE)</f>
        <v>#N/A</v>
      </c>
      <c r="E350" s="61" t="e">
        <f>INDEX('Active-Bldg List ref'!$A:$A,MATCH(F350,'Active-Bldg List ref'!$C:$C,0))</f>
        <v>#N/A</v>
      </c>
      <c r="F350" s="62"/>
      <c r="G350" s="63"/>
      <c r="H350" s="64"/>
      <c r="I350" s="61" t="e">
        <f>INDEX('Keyword &amp; Type ref'!B:B,MATCH(K350,'Keyword &amp; Type ref'!D:D,0))</f>
        <v>#N/A</v>
      </c>
      <c r="J350" s="66" t="e">
        <f>INDEX('Keyword &amp; Type ref'!F:F,MATCH(L350,'Keyword &amp; Type ref'!H:H,0))</f>
        <v>#N/A</v>
      </c>
      <c r="K350" s="65"/>
      <c r="L350" s="65"/>
      <c r="M350" s="62"/>
      <c r="N350" s="67"/>
      <c r="O350" s="68"/>
      <c r="P350" s="68"/>
      <c r="Q350" s="69" t="e">
        <f>INDEX('Keyword &amp; Type ref'!$F:$V,MATCH(J350,'Keyword &amp; Type ref'!$F:$F,0),MATCH(B350,'Keyword &amp; Type ref'!$1:$1,0))</f>
        <v>#N/A</v>
      </c>
      <c r="R350" s="70" t="e">
        <f>VLOOKUP(J350,'Keyword &amp; Type ref'!$F:$L,7,FALSE)</f>
        <v>#N/A</v>
      </c>
      <c r="S350" s="71" t="e">
        <f>CONCATENATE(E350,":",VLOOKUP(J350,'Keyword &amp; Type ref'!F:H, 3,FALSE),":",$X350)</f>
        <v>#N/A</v>
      </c>
      <c r="T350" s="72" t="e">
        <f t="shared" si="10"/>
        <v>#N/A</v>
      </c>
      <c r="U350" s="73"/>
      <c r="V350" s="74" t="e">
        <f t="shared" si="11"/>
        <v>#N/A</v>
      </c>
      <c r="W350" s="75"/>
      <c r="X350" s="68"/>
      <c r="Y350" s="68"/>
      <c r="Z350" s="76"/>
      <c r="AA350" s="77" t="e">
        <f>INDEX('MFR_List ref'!$A:$A,MATCH($AB350,'MFR_List ref'!$B:$B,0))</f>
        <v>#N/A</v>
      </c>
      <c r="AB350" s="62"/>
      <c r="AC350" s="78"/>
      <c r="AD350" s="79"/>
      <c r="AE350" s="80"/>
      <c r="AF350" s="60"/>
      <c r="AG350" s="73"/>
      <c r="AH350" s="73"/>
      <c r="AI350" s="73"/>
      <c r="AJ350" s="60"/>
      <c r="AK350" s="73"/>
      <c r="AL350" s="73"/>
      <c r="AM350" s="81"/>
      <c r="AN350" s="73"/>
      <c r="AO350" s="78"/>
      <c r="AP350" s="78"/>
      <c r="AQ350" s="78"/>
      <c r="AR350" s="78"/>
      <c r="AS350" s="73"/>
      <c r="AT350" s="73"/>
      <c r="AU350" s="73"/>
      <c r="AV350" s="78"/>
      <c r="AW350" s="73"/>
      <c r="AX350" s="73"/>
      <c r="AY350" s="82"/>
      <c r="AZ350" s="82"/>
      <c r="BA350" s="73"/>
      <c r="BB350" s="73"/>
      <c r="BC350" s="82"/>
      <c r="BD350" s="73"/>
      <c r="BE350" s="73"/>
      <c r="BF350" s="73"/>
      <c r="BG350" s="73"/>
      <c r="BH350" s="82"/>
      <c r="BI350" s="82"/>
      <c r="BJ350" s="82"/>
      <c r="BK350" s="82"/>
      <c r="BL350" s="82"/>
      <c r="BM350" s="82"/>
      <c r="BN350" s="82"/>
      <c r="BO350" s="73"/>
      <c r="BP350" s="68"/>
      <c r="BQ350" s="73"/>
      <c r="BR350" s="48"/>
    </row>
    <row r="351" spans="1:70" s="47" customFormat="1" ht="34.799999999999997" customHeight="1" x14ac:dyDescent="0.3">
      <c r="A351" s="60"/>
      <c r="B351" s="61" t="e">
        <f>VLOOKUP(E351,'Active-Bldg List ref'!$A:$E,4,FALSE)</f>
        <v>#N/A</v>
      </c>
      <c r="C351" s="61" t="e">
        <f>VLOOKUP(E351,'Active-Bldg List ref'!$A:$E,5,FALSE)</f>
        <v>#N/A</v>
      </c>
      <c r="D351" s="61" t="e">
        <f>VLOOKUP(E351,'Active-Bldg List ref'!$A:$B,2,FALSE)</f>
        <v>#N/A</v>
      </c>
      <c r="E351" s="61" t="e">
        <f>INDEX('Active-Bldg List ref'!$A:$A,MATCH(F351,'Active-Bldg List ref'!$C:$C,0))</f>
        <v>#N/A</v>
      </c>
      <c r="F351" s="62"/>
      <c r="G351" s="63"/>
      <c r="H351" s="64"/>
      <c r="I351" s="61" t="e">
        <f>INDEX('Keyword &amp; Type ref'!B:B,MATCH(K351,'Keyword &amp; Type ref'!D:D,0))</f>
        <v>#N/A</v>
      </c>
      <c r="J351" s="66" t="e">
        <f>INDEX('Keyword &amp; Type ref'!F:F,MATCH(L351,'Keyword &amp; Type ref'!H:H,0))</f>
        <v>#N/A</v>
      </c>
      <c r="K351" s="65"/>
      <c r="L351" s="65"/>
      <c r="M351" s="62"/>
      <c r="N351" s="67"/>
      <c r="O351" s="68"/>
      <c r="P351" s="68"/>
      <c r="Q351" s="69" t="e">
        <f>INDEX('Keyword &amp; Type ref'!$F:$V,MATCH(J351,'Keyword &amp; Type ref'!$F:$F,0),MATCH(B351,'Keyword &amp; Type ref'!$1:$1,0))</f>
        <v>#N/A</v>
      </c>
      <c r="R351" s="70" t="e">
        <f>VLOOKUP(J351,'Keyword &amp; Type ref'!$F:$L,7,FALSE)</f>
        <v>#N/A</v>
      </c>
      <c r="S351" s="71" t="e">
        <f>CONCATENATE(E351,":",VLOOKUP(J351,'Keyword &amp; Type ref'!F:H, 3,FALSE),":",$X351)</f>
        <v>#N/A</v>
      </c>
      <c r="T351" s="72" t="e">
        <f t="shared" si="10"/>
        <v>#N/A</v>
      </c>
      <c r="U351" s="73"/>
      <c r="V351" s="74" t="e">
        <f t="shared" si="11"/>
        <v>#N/A</v>
      </c>
      <c r="W351" s="75"/>
      <c r="X351" s="68"/>
      <c r="Y351" s="68"/>
      <c r="Z351" s="76"/>
      <c r="AA351" s="77" t="e">
        <f>INDEX('MFR_List ref'!$A:$A,MATCH($AB351,'MFR_List ref'!$B:$B,0))</f>
        <v>#N/A</v>
      </c>
      <c r="AB351" s="62"/>
      <c r="AC351" s="78"/>
      <c r="AD351" s="79"/>
      <c r="AE351" s="80"/>
      <c r="AF351" s="60"/>
      <c r="AG351" s="73"/>
      <c r="AH351" s="73"/>
      <c r="AI351" s="73"/>
      <c r="AJ351" s="60"/>
      <c r="AK351" s="73"/>
      <c r="AL351" s="73"/>
      <c r="AM351" s="81"/>
      <c r="AN351" s="73"/>
      <c r="AO351" s="78"/>
      <c r="AP351" s="78"/>
      <c r="AQ351" s="78"/>
      <c r="AR351" s="78"/>
      <c r="AS351" s="73"/>
      <c r="AT351" s="73"/>
      <c r="AU351" s="73"/>
      <c r="AV351" s="78"/>
      <c r="AW351" s="73"/>
      <c r="AX351" s="73"/>
      <c r="AY351" s="82"/>
      <c r="AZ351" s="82"/>
      <c r="BA351" s="73"/>
      <c r="BB351" s="73"/>
      <c r="BC351" s="82"/>
      <c r="BD351" s="73"/>
      <c r="BE351" s="73"/>
      <c r="BF351" s="73"/>
      <c r="BG351" s="73"/>
      <c r="BH351" s="82"/>
      <c r="BI351" s="82"/>
      <c r="BJ351" s="82"/>
      <c r="BK351" s="82"/>
      <c r="BL351" s="82"/>
      <c r="BM351" s="82"/>
      <c r="BN351" s="82"/>
      <c r="BO351" s="73"/>
      <c r="BP351" s="68"/>
      <c r="BQ351" s="73"/>
      <c r="BR351" s="48"/>
    </row>
    <row r="352" spans="1:70" s="47" customFormat="1" ht="34.799999999999997" customHeight="1" x14ac:dyDescent="0.3">
      <c r="A352" s="60"/>
      <c r="B352" s="61" t="e">
        <f>VLOOKUP(E352,'Active-Bldg List ref'!$A:$E,4,FALSE)</f>
        <v>#N/A</v>
      </c>
      <c r="C352" s="61" t="e">
        <f>VLOOKUP(E352,'Active-Bldg List ref'!$A:$E,5,FALSE)</f>
        <v>#N/A</v>
      </c>
      <c r="D352" s="61" t="e">
        <f>VLOOKUP(E352,'Active-Bldg List ref'!$A:$B,2,FALSE)</f>
        <v>#N/A</v>
      </c>
      <c r="E352" s="61" t="e">
        <f>INDEX('Active-Bldg List ref'!$A:$A,MATCH(F352,'Active-Bldg List ref'!$C:$C,0))</f>
        <v>#N/A</v>
      </c>
      <c r="F352" s="62"/>
      <c r="G352" s="63"/>
      <c r="H352" s="64"/>
      <c r="I352" s="61" t="e">
        <f>INDEX('Keyword &amp; Type ref'!B:B,MATCH(K352,'Keyword &amp; Type ref'!D:D,0))</f>
        <v>#N/A</v>
      </c>
      <c r="J352" s="66" t="e">
        <f>INDEX('Keyword &amp; Type ref'!F:F,MATCH(L352,'Keyword &amp; Type ref'!H:H,0))</f>
        <v>#N/A</v>
      </c>
      <c r="K352" s="65"/>
      <c r="L352" s="65"/>
      <c r="M352" s="62"/>
      <c r="N352" s="67"/>
      <c r="O352" s="68"/>
      <c r="P352" s="68"/>
      <c r="Q352" s="69" t="e">
        <f>INDEX('Keyword &amp; Type ref'!$F:$V,MATCH(J352,'Keyword &amp; Type ref'!$F:$F,0),MATCH(B352,'Keyword &amp; Type ref'!$1:$1,0))</f>
        <v>#N/A</v>
      </c>
      <c r="R352" s="70" t="e">
        <f>VLOOKUP(J352,'Keyword &amp; Type ref'!$F:$L,7,FALSE)</f>
        <v>#N/A</v>
      </c>
      <c r="S352" s="71" t="e">
        <f>CONCATENATE(E352,":",VLOOKUP(J352,'Keyword &amp; Type ref'!F:H, 3,FALSE),":",$X352)</f>
        <v>#N/A</v>
      </c>
      <c r="T352" s="72" t="e">
        <f t="shared" si="10"/>
        <v>#N/A</v>
      </c>
      <c r="U352" s="73"/>
      <c r="V352" s="74" t="e">
        <f t="shared" si="11"/>
        <v>#N/A</v>
      </c>
      <c r="W352" s="75"/>
      <c r="X352" s="68"/>
      <c r="Y352" s="68"/>
      <c r="Z352" s="76"/>
      <c r="AA352" s="77" t="e">
        <f>INDEX('MFR_List ref'!$A:$A,MATCH($AB352,'MFR_List ref'!$B:$B,0))</f>
        <v>#N/A</v>
      </c>
      <c r="AB352" s="62"/>
      <c r="AC352" s="78"/>
      <c r="AD352" s="79"/>
      <c r="AE352" s="80"/>
      <c r="AF352" s="60"/>
      <c r="AG352" s="73"/>
      <c r="AH352" s="73"/>
      <c r="AI352" s="73"/>
      <c r="AJ352" s="60"/>
      <c r="AK352" s="73"/>
      <c r="AL352" s="73"/>
      <c r="AM352" s="81"/>
      <c r="AN352" s="73"/>
      <c r="AO352" s="78"/>
      <c r="AP352" s="78"/>
      <c r="AQ352" s="78"/>
      <c r="AR352" s="78"/>
      <c r="AS352" s="73"/>
      <c r="AT352" s="73"/>
      <c r="AU352" s="73"/>
      <c r="AV352" s="78"/>
      <c r="AW352" s="73"/>
      <c r="AX352" s="73"/>
      <c r="AY352" s="82"/>
      <c r="AZ352" s="82"/>
      <c r="BA352" s="73"/>
      <c r="BB352" s="73"/>
      <c r="BC352" s="82"/>
      <c r="BD352" s="73"/>
      <c r="BE352" s="73"/>
      <c r="BF352" s="73"/>
      <c r="BG352" s="73"/>
      <c r="BH352" s="82"/>
      <c r="BI352" s="82"/>
      <c r="BJ352" s="82"/>
      <c r="BK352" s="82"/>
      <c r="BL352" s="82"/>
      <c r="BM352" s="82"/>
      <c r="BN352" s="82"/>
      <c r="BO352" s="73"/>
      <c r="BP352" s="68"/>
      <c r="BQ352" s="73"/>
      <c r="BR352" s="48"/>
    </row>
    <row r="353" spans="1:70" s="47" customFormat="1" ht="34.799999999999997" customHeight="1" x14ac:dyDescent="0.3">
      <c r="A353" s="60"/>
      <c r="B353" s="61" t="e">
        <f>VLOOKUP(E353,'Active-Bldg List ref'!$A:$E,4,FALSE)</f>
        <v>#N/A</v>
      </c>
      <c r="C353" s="61" t="e">
        <f>VLOOKUP(E353,'Active-Bldg List ref'!$A:$E,5,FALSE)</f>
        <v>#N/A</v>
      </c>
      <c r="D353" s="61" t="e">
        <f>VLOOKUP(E353,'Active-Bldg List ref'!$A:$B,2,FALSE)</f>
        <v>#N/A</v>
      </c>
      <c r="E353" s="61" t="e">
        <f>INDEX('Active-Bldg List ref'!$A:$A,MATCH(F353,'Active-Bldg List ref'!$C:$C,0))</f>
        <v>#N/A</v>
      </c>
      <c r="F353" s="62"/>
      <c r="G353" s="63"/>
      <c r="H353" s="64"/>
      <c r="I353" s="61" t="e">
        <f>INDEX('Keyword &amp; Type ref'!B:B,MATCH(K353,'Keyword &amp; Type ref'!D:D,0))</f>
        <v>#N/A</v>
      </c>
      <c r="J353" s="66" t="e">
        <f>INDEX('Keyword &amp; Type ref'!F:F,MATCH(L353,'Keyword &amp; Type ref'!H:H,0))</f>
        <v>#N/A</v>
      </c>
      <c r="K353" s="65"/>
      <c r="L353" s="65"/>
      <c r="M353" s="62"/>
      <c r="N353" s="67"/>
      <c r="O353" s="68"/>
      <c r="P353" s="68"/>
      <c r="Q353" s="69" t="e">
        <f>INDEX('Keyword &amp; Type ref'!$F:$V,MATCH(J353,'Keyword &amp; Type ref'!$F:$F,0),MATCH(B353,'Keyword &amp; Type ref'!$1:$1,0))</f>
        <v>#N/A</v>
      </c>
      <c r="R353" s="70" t="e">
        <f>VLOOKUP(J353,'Keyword &amp; Type ref'!$F:$L,7,FALSE)</f>
        <v>#N/A</v>
      </c>
      <c r="S353" s="71" t="e">
        <f>CONCATENATE(E353,":",VLOOKUP(J353,'Keyword &amp; Type ref'!F:H, 3,FALSE),":",$X353)</f>
        <v>#N/A</v>
      </c>
      <c r="T353" s="72" t="e">
        <f t="shared" si="10"/>
        <v>#N/A</v>
      </c>
      <c r="U353" s="73"/>
      <c r="V353" s="74" t="e">
        <f t="shared" si="11"/>
        <v>#N/A</v>
      </c>
      <c r="W353" s="75"/>
      <c r="X353" s="68"/>
      <c r="Y353" s="68"/>
      <c r="Z353" s="76"/>
      <c r="AA353" s="77" t="e">
        <f>INDEX('MFR_List ref'!$A:$A,MATCH($AB353,'MFR_List ref'!$B:$B,0))</f>
        <v>#N/A</v>
      </c>
      <c r="AB353" s="62"/>
      <c r="AC353" s="78"/>
      <c r="AD353" s="79"/>
      <c r="AE353" s="80"/>
      <c r="AF353" s="60"/>
      <c r="AG353" s="73"/>
      <c r="AH353" s="73"/>
      <c r="AI353" s="73"/>
      <c r="AJ353" s="60"/>
      <c r="AK353" s="73"/>
      <c r="AL353" s="73"/>
      <c r="AM353" s="81"/>
      <c r="AN353" s="73"/>
      <c r="AO353" s="78"/>
      <c r="AP353" s="78"/>
      <c r="AQ353" s="78"/>
      <c r="AR353" s="78"/>
      <c r="AS353" s="73"/>
      <c r="AT353" s="73"/>
      <c r="AU353" s="73"/>
      <c r="AV353" s="78"/>
      <c r="AW353" s="73"/>
      <c r="AX353" s="73"/>
      <c r="AY353" s="82"/>
      <c r="AZ353" s="82"/>
      <c r="BA353" s="73"/>
      <c r="BB353" s="73"/>
      <c r="BC353" s="82"/>
      <c r="BD353" s="73"/>
      <c r="BE353" s="73"/>
      <c r="BF353" s="73"/>
      <c r="BG353" s="73"/>
      <c r="BH353" s="82"/>
      <c r="BI353" s="82"/>
      <c r="BJ353" s="82"/>
      <c r="BK353" s="82"/>
      <c r="BL353" s="82"/>
      <c r="BM353" s="82"/>
      <c r="BN353" s="82"/>
      <c r="BO353" s="73"/>
      <c r="BP353" s="68"/>
      <c r="BQ353" s="73"/>
      <c r="BR353" s="48"/>
    </row>
    <row r="354" spans="1:70" s="47" customFormat="1" ht="34.799999999999997" customHeight="1" x14ac:dyDescent="0.3">
      <c r="A354" s="60"/>
      <c r="B354" s="61" t="e">
        <f>VLOOKUP(E354,'Active-Bldg List ref'!$A:$E,4,FALSE)</f>
        <v>#N/A</v>
      </c>
      <c r="C354" s="61" t="e">
        <f>VLOOKUP(E354,'Active-Bldg List ref'!$A:$E,5,FALSE)</f>
        <v>#N/A</v>
      </c>
      <c r="D354" s="61" t="e">
        <f>VLOOKUP(E354,'Active-Bldg List ref'!$A:$B,2,FALSE)</f>
        <v>#N/A</v>
      </c>
      <c r="E354" s="61" t="e">
        <f>INDEX('Active-Bldg List ref'!$A:$A,MATCH(F354,'Active-Bldg List ref'!$C:$C,0))</f>
        <v>#N/A</v>
      </c>
      <c r="F354" s="62"/>
      <c r="G354" s="63"/>
      <c r="H354" s="64"/>
      <c r="I354" s="61" t="e">
        <f>INDEX('Keyword &amp; Type ref'!B:B,MATCH(K354,'Keyword &amp; Type ref'!D:D,0))</f>
        <v>#N/A</v>
      </c>
      <c r="J354" s="66" t="e">
        <f>INDEX('Keyword &amp; Type ref'!F:F,MATCH(L354,'Keyword &amp; Type ref'!H:H,0))</f>
        <v>#N/A</v>
      </c>
      <c r="K354" s="65"/>
      <c r="L354" s="65"/>
      <c r="M354" s="62"/>
      <c r="N354" s="67"/>
      <c r="O354" s="68"/>
      <c r="P354" s="68"/>
      <c r="Q354" s="69" t="e">
        <f>INDEX('Keyword &amp; Type ref'!$F:$V,MATCH(J354,'Keyword &amp; Type ref'!$F:$F,0),MATCH(B354,'Keyword &amp; Type ref'!$1:$1,0))</f>
        <v>#N/A</v>
      </c>
      <c r="R354" s="70" t="e">
        <f>VLOOKUP(J354,'Keyword &amp; Type ref'!$F:$L,7,FALSE)</f>
        <v>#N/A</v>
      </c>
      <c r="S354" s="71" t="e">
        <f>CONCATENATE(E354,":",VLOOKUP(J354,'Keyword &amp; Type ref'!F:H, 3,FALSE),":",$X354)</f>
        <v>#N/A</v>
      </c>
      <c r="T354" s="72" t="e">
        <f t="shared" si="10"/>
        <v>#N/A</v>
      </c>
      <c r="U354" s="73"/>
      <c r="V354" s="74" t="e">
        <f t="shared" si="11"/>
        <v>#N/A</v>
      </c>
      <c r="W354" s="75"/>
      <c r="X354" s="68"/>
      <c r="Y354" s="68"/>
      <c r="Z354" s="76"/>
      <c r="AA354" s="77" t="e">
        <f>INDEX('MFR_List ref'!$A:$A,MATCH($AB354,'MFR_List ref'!$B:$B,0))</f>
        <v>#N/A</v>
      </c>
      <c r="AB354" s="62"/>
      <c r="AC354" s="78"/>
      <c r="AD354" s="79"/>
      <c r="AE354" s="80"/>
      <c r="AF354" s="60"/>
      <c r="AG354" s="73"/>
      <c r="AH354" s="73"/>
      <c r="AI354" s="73"/>
      <c r="AJ354" s="60"/>
      <c r="AK354" s="73"/>
      <c r="AL354" s="73"/>
      <c r="AM354" s="81"/>
      <c r="AN354" s="73"/>
      <c r="AO354" s="78"/>
      <c r="AP354" s="78"/>
      <c r="AQ354" s="78"/>
      <c r="AR354" s="78"/>
      <c r="AS354" s="73"/>
      <c r="AT354" s="73"/>
      <c r="AU354" s="73"/>
      <c r="AV354" s="78"/>
      <c r="AW354" s="73"/>
      <c r="AX354" s="73"/>
      <c r="AY354" s="82"/>
      <c r="AZ354" s="82"/>
      <c r="BA354" s="73"/>
      <c r="BB354" s="73"/>
      <c r="BC354" s="82"/>
      <c r="BD354" s="73"/>
      <c r="BE354" s="73"/>
      <c r="BF354" s="73"/>
      <c r="BG354" s="73"/>
      <c r="BH354" s="82"/>
      <c r="BI354" s="82"/>
      <c r="BJ354" s="82"/>
      <c r="BK354" s="82"/>
      <c r="BL354" s="82"/>
      <c r="BM354" s="82"/>
      <c r="BN354" s="82"/>
      <c r="BO354" s="73"/>
      <c r="BP354" s="68"/>
      <c r="BQ354" s="73"/>
      <c r="BR354" s="48"/>
    </row>
    <row r="355" spans="1:70" s="47" customFormat="1" ht="34.799999999999997" customHeight="1" x14ac:dyDescent="0.3">
      <c r="A355" s="60"/>
      <c r="B355" s="61" t="e">
        <f>VLOOKUP(E355,'Active-Bldg List ref'!$A:$E,4,FALSE)</f>
        <v>#N/A</v>
      </c>
      <c r="C355" s="61" t="e">
        <f>VLOOKUP(E355,'Active-Bldg List ref'!$A:$E,5,FALSE)</f>
        <v>#N/A</v>
      </c>
      <c r="D355" s="61" t="e">
        <f>VLOOKUP(E355,'Active-Bldg List ref'!$A:$B,2,FALSE)</f>
        <v>#N/A</v>
      </c>
      <c r="E355" s="61" t="e">
        <f>INDEX('Active-Bldg List ref'!$A:$A,MATCH(F355,'Active-Bldg List ref'!$C:$C,0))</f>
        <v>#N/A</v>
      </c>
      <c r="F355" s="62"/>
      <c r="G355" s="63"/>
      <c r="H355" s="64"/>
      <c r="I355" s="61" t="e">
        <f>INDEX('Keyword &amp; Type ref'!B:B,MATCH(K355,'Keyword &amp; Type ref'!D:D,0))</f>
        <v>#N/A</v>
      </c>
      <c r="J355" s="66" t="e">
        <f>INDEX('Keyword &amp; Type ref'!F:F,MATCH(L355,'Keyword &amp; Type ref'!H:H,0))</f>
        <v>#N/A</v>
      </c>
      <c r="K355" s="65"/>
      <c r="L355" s="65"/>
      <c r="M355" s="62"/>
      <c r="N355" s="67"/>
      <c r="O355" s="68"/>
      <c r="P355" s="68"/>
      <c r="Q355" s="69" t="e">
        <f>INDEX('Keyword &amp; Type ref'!$F:$V,MATCH(J355,'Keyword &amp; Type ref'!$F:$F,0),MATCH(B355,'Keyword &amp; Type ref'!$1:$1,0))</f>
        <v>#N/A</v>
      </c>
      <c r="R355" s="70" t="e">
        <f>VLOOKUP(J355,'Keyword &amp; Type ref'!$F:$L,7,FALSE)</f>
        <v>#N/A</v>
      </c>
      <c r="S355" s="71" t="e">
        <f>CONCATENATE(E355,":",VLOOKUP(J355,'Keyword &amp; Type ref'!F:H, 3,FALSE),":",$X355)</f>
        <v>#N/A</v>
      </c>
      <c r="T355" s="72" t="e">
        <f t="shared" si="10"/>
        <v>#N/A</v>
      </c>
      <c r="U355" s="73"/>
      <c r="V355" s="74" t="e">
        <f t="shared" si="11"/>
        <v>#N/A</v>
      </c>
      <c r="W355" s="75"/>
      <c r="X355" s="68"/>
      <c r="Y355" s="68"/>
      <c r="Z355" s="76"/>
      <c r="AA355" s="77" t="e">
        <f>INDEX('MFR_List ref'!$A:$A,MATCH($AB355,'MFR_List ref'!$B:$B,0))</f>
        <v>#N/A</v>
      </c>
      <c r="AB355" s="62"/>
      <c r="AC355" s="78"/>
      <c r="AD355" s="79"/>
      <c r="AE355" s="80"/>
      <c r="AF355" s="60"/>
      <c r="AG355" s="73"/>
      <c r="AH355" s="73"/>
      <c r="AI355" s="73"/>
      <c r="AJ355" s="60"/>
      <c r="AK355" s="73"/>
      <c r="AL355" s="73"/>
      <c r="AM355" s="81"/>
      <c r="AN355" s="73"/>
      <c r="AO355" s="78"/>
      <c r="AP355" s="78"/>
      <c r="AQ355" s="78"/>
      <c r="AR355" s="78"/>
      <c r="AS355" s="73"/>
      <c r="AT355" s="73"/>
      <c r="AU355" s="73"/>
      <c r="AV355" s="78"/>
      <c r="AW355" s="73"/>
      <c r="AX355" s="73"/>
      <c r="AY355" s="82"/>
      <c r="AZ355" s="82"/>
      <c r="BA355" s="73"/>
      <c r="BB355" s="73"/>
      <c r="BC355" s="82"/>
      <c r="BD355" s="73"/>
      <c r="BE355" s="73"/>
      <c r="BF355" s="73"/>
      <c r="BG355" s="73"/>
      <c r="BH355" s="82"/>
      <c r="BI355" s="82"/>
      <c r="BJ355" s="82"/>
      <c r="BK355" s="82"/>
      <c r="BL355" s="82"/>
      <c r="BM355" s="82"/>
      <c r="BN355" s="82"/>
      <c r="BO355" s="73"/>
      <c r="BP355" s="68"/>
      <c r="BQ355" s="73"/>
      <c r="BR355" s="48"/>
    </row>
    <row r="356" spans="1:70" s="47" customFormat="1" ht="34.799999999999997" customHeight="1" x14ac:dyDescent="0.3">
      <c r="A356" s="60"/>
      <c r="B356" s="61" t="e">
        <f>VLOOKUP(E356,'Active-Bldg List ref'!$A:$E,4,FALSE)</f>
        <v>#N/A</v>
      </c>
      <c r="C356" s="61" t="e">
        <f>VLOOKUP(E356,'Active-Bldg List ref'!$A:$E,5,FALSE)</f>
        <v>#N/A</v>
      </c>
      <c r="D356" s="61" t="e">
        <f>VLOOKUP(E356,'Active-Bldg List ref'!$A:$B,2,FALSE)</f>
        <v>#N/A</v>
      </c>
      <c r="E356" s="61" t="e">
        <f>INDEX('Active-Bldg List ref'!$A:$A,MATCH(F356,'Active-Bldg List ref'!$C:$C,0))</f>
        <v>#N/A</v>
      </c>
      <c r="F356" s="62"/>
      <c r="G356" s="63"/>
      <c r="H356" s="64"/>
      <c r="I356" s="61" t="e">
        <f>INDEX('Keyword &amp; Type ref'!B:B,MATCH(K356,'Keyword &amp; Type ref'!D:D,0))</f>
        <v>#N/A</v>
      </c>
      <c r="J356" s="66" t="e">
        <f>INDEX('Keyword &amp; Type ref'!F:F,MATCH(L356,'Keyword &amp; Type ref'!H:H,0))</f>
        <v>#N/A</v>
      </c>
      <c r="K356" s="65"/>
      <c r="L356" s="65"/>
      <c r="M356" s="62"/>
      <c r="N356" s="67"/>
      <c r="O356" s="68"/>
      <c r="P356" s="68"/>
      <c r="Q356" s="69" t="e">
        <f>INDEX('Keyword &amp; Type ref'!$F:$V,MATCH(J356,'Keyword &amp; Type ref'!$F:$F,0),MATCH(B356,'Keyword &amp; Type ref'!$1:$1,0))</f>
        <v>#N/A</v>
      </c>
      <c r="R356" s="70" t="e">
        <f>VLOOKUP(J356,'Keyword &amp; Type ref'!$F:$L,7,FALSE)</f>
        <v>#N/A</v>
      </c>
      <c r="S356" s="71" t="e">
        <f>CONCATENATE(E356,":",VLOOKUP(J356,'Keyword &amp; Type ref'!F:H, 3,FALSE),":",$X356)</f>
        <v>#N/A</v>
      </c>
      <c r="T356" s="72" t="e">
        <f t="shared" si="10"/>
        <v>#N/A</v>
      </c>
      <c r="U356" s="73"/>
      <c r="V356" s="74" t="e">
        <f t="shared" si="11"/>
        <v>#N/A</v>
      </c>
      <c r="W356" s="75"/>
      <c r="X356" s="68"/>
      <c r="Y356" s="68"/>
      <c r="Z356" s="76"/>
      <c r="AA356" s="77" t="e">
        <f>INDEX('MFR_List ref'!$A:$A,MATCH($AB356,'MFR_List ref'!$B:$B,0))</f>
        <v>#N/A</v>
      </c>
      <c r="AB356" s="62"/>
      <c r="AC356" s="78"/>
      <c r="AD356" s="79"/>
      <c r="AE356" s="80"/>
      <c r="AF356" s="60"/>
      <c r="AG356" s="73"/>
      <c r="AH356" s="73"/>
      <c r="AI356" s="73"/>
      <c r="AJ356" s="60"/>
      <c r="AK356" s="73"/>
      <c r="AL356" s="73"/>
      <c r="AM356" s="81"/>
      <c r="AN356" s="73"/>
      <c r="AO356" s="78"/>
      <c r="AP356" s="78"/>
      <c r="AQ356" s="78"/>
      <c r="AR356" s="78"/>
      <c r="AS356" s="73"/>
      <c r="AT356" s="73"/>
      <c r="AU356" s="73"/>
      <c r="AV356" s="78"/>
      <c r="AW356" s="73"/>
      <c r="AX356" s="73"/>
      <c r="AY356" s="82"/>
      <c r="AZ356" s="82"/>
      <c r="BA356" s="73"/>
      <c r="BB356" s="73"/>
      <c r="BC356" s="82"/>
      <c r="BD356" s="73"/>
      <c r="BE356" s="73"/>
      <c r="BF356" s="73"/>
      <c r="BG356" s="73"/>
      <c r="BH356" s="82"/>
      <c r="BI356" s="82"/>
      <c r="BJ356" s="82"/>
      <c r="BK356" s="82"/>
      <c r="BL356" s="82"/>
      <c r="BM356" s="82"/>
      <c r="BN356" s="82"/>
      <c r="BO356" s="73"/>
      <c r="BP356" s="68"/>
      <c r="BQ356" s="73"/>
      <c r="BR356" s="48"/>
    </row>
    <row r="357" spans="1:70" s="47" customFormat="1" ht="34.799999999999997" customHeight="1" x14ac:dyDescent="0.3">
      <c r="A357" s="60"/>
      <c r="B357" s="61" t="e">
        <f>VLOOKUP(E357,'Active-Bldg List ref'!$A:$E,4,FALSE)</f>
        <v>#N/A</v>
      </c>
      <c r="C357" s="61" t="e">
        <f>VLOOKUP(E357,'Active-Bldg List ref'!$A:$E,5,FALSE)</f>
        <v>#N/A</v>
      </c>
      <c r="D357" s="61" t="e">
        <f>VLOOKUP(E357,'Active-Bldg List ref'!$A:$B,2,FALSE)</f>
        <v>#N/A</v>
      </c>
      <c r="E357" s="61" t="e">
        <f>INDEX('Active-Bldg List ref'!$A:$A,MATCH(F357,'Active-Bldg List ref'!$C:$C,0))</f>
        <v>#N/A</v>
      </c>
      <c r="F357" s="62"/>
      <c r="G357" s="63"/>
      <c r="H357" s="64"/>
      <c r="I357" s="61" t="e">
        <f>INDEX('Keyword &amp; Type ref'!B:B,MATCH(K357,'Keyword &amp; Type ref'!D:D,0))</f>
        <v>#N/A</v>
      </c>
      <c r="J357" s="66" t="e">
        <f>INDEX('Keyword &amp; Type ref'!F:F,MATCH(L357,'Keyword &amp; Type ref'!H:H,0))</f>
        <v>#N/A</v>
      </c>
      <c r="K357" s="65"/>
      <c r="L357" s="65"/>
      <c r="M357" s="62"/>
      <c r="N357" s="67"/>
      <c r="O357" s="68"/>
      <c r="P357" s="68"/>
      <c r="Q357" s="69" t="e">
        <f>INDEX('Keyword &amp; Type ref'!$F:$V,MATCH(J357,'Keyword &amp; Type ref'!$F:$F,0),MATCH(B357,'Keyword &amp; Type ref'!$1:$1,0))</f>
        <v>#N/A</v>
      </c>
      <c r="R357" s="70" t="e">
        <f>VLOOKUP(J357,'Keyword &amp; Type ref'!$F:$L,7,FALSE)</f>
        <v>#N/A</v>
      </c>
      <c r="S357" s="71" t="e">
        <f>CONCATENATE(E357,":",VLOOKUP(J357,'Keyword &amp; Type ref'!F:H, 3,FALSE),":",$X357)</f>
        <v>#N/A</v>
      </c>
      <c r="T357" s="72" t="e">
        <f t="shared" si="10"/>
        <v>#N/A</v>
      </c>
      <c r="U357" s="73"/>
      <c r="V357" s="74" t="e">
        <f t="shared" si="11"/>
        <v>#N/A</v>
      </c>
      <c r="W357" s="75"/>
      <c r="X357" s="68"/>
      <c r="Y357" s="68"/>
      <c r="Z357" s="76"/>
      <c r="AA357" s="77" t="e">
        <f>INDEX('MFR_List ref'!$A:$A,MATCH($AB357,'MFR_List ref'!$B:$B,0))</f>
        <v>#N/A</v>
      </c>
      <c r="AB357" s="62"/>
      <c r="AC357" s="78"/>
      <c r="AD357" s="79"/>
      <c r="AE357" s="80"/>
      <c r="AF357" s="60"/>
      <c r="AG357" s="73"/>
      <c r="AH357" s="73"/>
      <c r="AI357" s="73"/>
      <c r="AJ357" s="60"/>
      <c r="AK357" s="73"/>
      <c r="AL357" s="73"/>
      <c r="AM357" s="81"/>
      <c r="AN357" s="73"/>
      <c r="AO357" s="78"/>
      <c r="AP357" s="78"/>
      <c r="AQ357" s="78"/>
      <c r="AR357" s="78"/>
      <c r="AS357" s="73"/>
      <c r="AT357" s="73"/>
      <c r="AU357" s="73"/>
      <c r="AV357" s="78"/>
      <c r="AW357" s="73"/>
      <c r="AX357" s="73"/>
      <c r="AY357" s="82"/>
      <c r="AZ357" s="82"/>
      <c r="BA357" s="73"/>
      <c r="BB357" s="73"/>
      <c r="BC357" s="82"/>
      <c r="BD357" s="73"/>
      <c r="BE357" s="73"/>
      <c r="BF357" s="73"/>
      <c r="BG357" s="73"/>
      <c r="BH357" s="82"/>
      <c r="BI357" s="82"/>
      <c r="BJ357" s="82"/>
      <c r="BK357" s="82"/>
      <c r="BL357" s="82"/>
      <c r="BM357" s="82"/>
      <c r="BN357" s="82"/>
      <c r="BO357" s="73"/>
      <c r="BP357" s="68"/>
      <c r="BQ357" s="73"/>
      <c r="BR357" s="48"/>
    </row>
    <row r="358" spans="1:70" s="47" customFormat="1" ht="34.799999999999997" customHeight="1" x14ac:dyDescent="0.3">
      <c r="A358" s="60"/>
      <c r="B358" s="61" t="e">
        <f>VLOOKUP(E358,'Active-Bldg List ref'!$A:$E,4,FALSE)</f>
        <v>#N/A</v>
      </c>
      <c r="C358" s="61" t="e">
        <f>VLOOKUP(E358,'Active-Bldg List ref'!$A:$E,5,FALSE)</f>
        <v>#N/A</v>
      </c>
      <c r="D358" s="61" t="e">
        <f>VLOOKUP(E358,'Active-Bldg List ref'!$A:$B,2,FALSE)</f>
        <v>#N/A</v>
      </c>
      <c r="E358" s="61" t="e">
        <f>INDEX('Active-Bldg List ref'!$A:$A,MATCH(F358,'Active-Bldg List ref'!$C:$C,0))</f>
        <v>#N/A</v>
      </c>
      <c r="F358" s="62"/>
      <c r="G358" s="63"/>
      <c r="H358" s="64"/>
      <c r="I358" s="61" t="e">
        <f>INDEX('Keyword &amp; Type ref'!B:B,MATCH(K358,'Keyword &amp; Type ref'!D:D,0))</f>
        <v>#N/A</v>
      </c>
      <c r="J358" s="66" t="e">
        <f>INDEX('Keyword &amp; Type ref'!F:F,MATCH(L358,'Keyword &amp; Type ref'!H:H,0))</f>
        <v>#N/A</v>
      </c>
      <c r="K358" s="65"/>
      <c r="L358" s="65"/>
      <c r="M358" s="62"/>
      <c r="N358" s="67"/>
      <c r="O358" s="68"/>
      <c r="P358" s="68"/>
      <c r="Q358" s="69" t="e">
        <f>INDEX('Keyword &amp; Type ref'!$F:$V,MATCH(J358,'Keyword &amp; Type ref'!$F:$F,0),MATCH(B358,'Keyword &amp; Type ref'!$1:$1,0))</f>
        <v>#N/A</v>
      </c>
      <c r="R358" s="70" t="e">
        <f>VLOOKUP(J358,'Keyword &amp; Type ref'!$F:$L,7,FALSE)</f>
        <v>#N/A</v>
      </c>
      <c r="S358" s="71" t="e">
        <f>CONCATENATE(E358,":",VLOOKUP(J358,'Keyword &amp; Type ref'!F:H, 3,FALSE),":",$X358)</f>
        <v>#N/A</v>
      </c>
      <c r="T358" s="72" t="e">
        <f t="shared" si="10"/>
        <v>#N/A</v>
      </c>
      <c r="U358" s="73"/>
      <c r="V358" s="74" t="e">
        <f t="shared" si="11"/>
        <v>#N/A</v>
      </c>
      <c r="W358" s="75"/>
      <c r="X358" s="68"/>
      <c r="Y358" s="68"/>
      <c r="Z358" s="76"/>
      <c r="AA358" s="77" t="e">
        <f>INDEX('MFR_List ref'!$A:$A,MATCH($AB358,'MFR_List ref'!$B:$B,0))</f>
        <v>#N/A</v>
      </c>
      <c r="AB358" s="62"/>
      <c r="AC358" s="78"/>
      <c r="AD358" s="79"/>
      <c r="AE358" s="80"/>
      <c r="AF358" s="60"/>
      <c r="AG358" s="73"/>
      <c r="AH358" s="73"/>
      <c r="AI358" s="73"/>
      <c r="AJ358" s="60"/>
      <c r="AK358" s="73"/>
      <c r="AL358" s="73"/>
      <c r="AM358" s="81"/>
      <c r="AN358" s="73"/>
      <c r="AO358" s="78"/>
      <c r="AP358" s="78"/>
      <c r="AQ358" s="78"/>
      <c r="AR358" s="78"/>
      <c r="AS358" s="73"/>
      <c r="AT358" s="73"/>
      <c r="AU358" s="73"/>
      <c r="AV358" s="78"/>
      <c r="AW358" s="73"/>
      <c r="AX358" s="73"/>
      <c r="AY358" s="82"/>
      <c r="AZ358" s="82"/>
      <c r="BA358" s="73"/>
      <c r="BB358" s="73"/>
      <c r="BC358" s="82"/>
      <c r="BD358" s="73"/>
      <c r="BE358" s="73"/>
      <c r="BF358" s="73"/>
      <c r="BG358" s="73"/>
      <c r="BH358" s="82"/>
      <c r="BI358" s="82"/>
      <c r="BJ358" s="82"/>
      <c r="BK358" s="82"/>
      <c r="BL358" s="82"/>
      <c r="BM358" s="82"/>
      <c r="BN358" s="82"/>
      <c r="BO358" s="73"/>
      <c r="BP358" s="68"/>
      <c r="BQ358" s="73"/>
      <c r="BR358" s="48"/>
    </row>
    <row r="359" spans="1:70" s="47" customFormat="1" ht="34.799999999999997" customHeight="1" x14ac:dyDescent="0.3">
      <c r="A359" s="60"/>
      <c r="B359" s="61" t="e">
        <f>VLOOKUP(E359,'Active-Bldg List ref'!$A:$E,4,FALSE)</f>
        <v>#N/A</v>
      </c>
      <c r="C359" s="61" t="e">
        <f>VLOOKUP(E359,'Active-Bldg List ref'!$A:$E,5,FALSE)</f>
        <v>#N/A</v>
      </c>
      <c r="D359" s="61" t="e">
        <f>VLOOKUP(E359,'Active-Bldg List ref'!$A:$B,2,FALSE)</f>
        <v>#N/A</v>
      </c>
      <c r="E359" s="61" t="e">
        <f>INDEX('Active-Bldg List ref'!$A:$A,MATCH(F359,'Active-Bldg List ref'!$C:$C,0))</f>
        <v>#N/A</v>
      </c>
      <c r="F359" s="62"/>
      <c r="G359" s="63"/>
      <c r="H359" s="64"/>
      <c r="I359" s="61" t="e">
        <f>INDEX('Keyword &amp; Type ref'!B:B,MATCH(K359,'Keyword &amp; Type ref'!D:D,0))</f>
        <v>#N/A</v>
      </c>
      <c r="J359" s="66" t="e">
        <f>INDEX('Keyword &amp; Type ref'!F:F,MATCH(L359,'Keyword &amp; Type ref'!H:H,0))</f>
        <v>#N/A</v>
      </c>
      <c r="K359" s="65"/>
      <c r="L359" s="65"/>
      <c r="M359" s="62"/>
      <c r="N359" s="67"/>
      <c r="O359" s="68"/>
      <c r="P359" s="68"/>
      <c r="Q359" s="69" t="e">
        <f>INDEX('Keyword &amp; Type ref'!$F:$V,MATCH(J359,'Keyword &amp; Type ref'!$F:$F,0),MATCH(B359,'Keyword &amp; Type ref'!$1:$1,0))</f>
        <v>#N/A</v>
      </c>
      <c r="R359" s="70" t="e">
        <f>VLOOKUP(J359,'Keyword &amp; Type ref'!$F:$L,7,FALSE)</f>
        <v>#N/A</v>
      </c>
      <c r="S359" s="71" t="e">
        <f>CONCATENATE(E359,":",VLOOKUP(J359,'Keyword &amp; Type ref'!F:H, 3,FALSE),":",$X359)</f>
        <v>#N/A</v>
      </c>
      <c r="T359" s="72" t="e">
        <f t="shared" si="10"/>
        <v>#N/A</v>
      </c>
      <c r="U359" s="73"/>
      <c r="V359" s="74" t="e">
        <f t="shared" si="11"/>
        <v>#N/A</v>
      </c>
      <c r="W359" s="75"/>
      <c r="X359" s="68"/>
      <c r="Y359" s="68"/>
      <c r="Z359" s="76"/>
      <c r="AA359" s="77" t="e">
        <f>INDEX('MFR_List ref'!$A:$A,MATCH($AB359,'MFR_List ref'!$B:$B,0))</f>
        <v>#N/A</v>
      </c>
      <c r="AB359" s="62"/>
      <c r="AC359" s="78"/>
      <c r="AD359" s="79"/>
      <c r="AE359" s="80"/>
      <c r="AF359" s="60"/>
      <c r="AG359" s="73"/>
      <c r="AH359" s="73"/>
      <c r="AI359" s="73"/>
      <c r="AJ359" s="60"/>
      <c r="AK359" s="73"/>
      <c r="AL359" s="73"/>
      <c r="AM359" s="81"/>
      <c r="AN359" s="73"/>
      <c r="AO359" s="78"/>
      <c r="AP359" s="78"/>
      <c r="AQ359" s="78"/>
      <c r="AR359" s="78"/>
      <c r="AS359" s="73"/>
      <c r="AT359" s="73"/>
      <c r="AU359" s="73"/>
      <c r="AV359" s="78"/>
      <c r="AW359" s="73"/>
      <c r="AX359" s="73"/>
      <c r="AY359" s="82"/>
      <c r="AZ359" s="82"/>
      <c r="BA359" s="73"/>
      <c r="BB359" s="73"/>
      <c r="BC359" s="82"/>
      <c r="BD359" s="73"/>
      <c r="BE359" s="73"/>
      <c r="BF359" s="73"/>
      <c r="BG359" s="73"/>
      <c r="BH359" s="82"/>
      <c r="BI359" s="82"/>
      <c r="BJ359" s="82"/>
      <c r="BK359" s="82"/>
      <c r="BL359" s="82"/>
      <c r="BM359" s="82"/>
      <c r="BN359" s="82"/>
      <c r="BO359" s="73"/>
      <c r="BP359" s="68"/>
      <c r="BQ359" s="73"/>
      <c r="BR359" s="48"/>
    </row>
    <row r="360" spans="1:70" s="47" customFormat="1" ht="34.799999999999997" customHeight="1" x14ac:dyDescent="0.3">
      <c r="A360" s="60"/>
      <c r="B360" s="61" t="e">
        <f>VLOOKUP(E360,'Active-Bldg List ref'!$A:$E,4,FALSE)</f>
        <v>#N/A</v>
      </c>
      <c r="C360" s="61" t="e">
        <f>VLOOKUP(E360,'Active-Bldg List ref'!$A:$E,5,FALSE)</f>
        <v>#N/A</v>
      </c>
      <c r="D360" s="61" t="e">
        <f>VLOOKUP(E360,'Active-Bldg List ref'!$A:$B,2,FALSE)</f>
        <v>#N/A</v>
      </c>
      <c r="E360" s="61" t="e">
        <f>INDEX('Active-Bldg List ref'!$A:$A,MATCH(F360,'Active-Bldg List ref'!$C:$C,0))</f>
        <v>#N/A</v>
      </c>
      <c r="F360" s="62"/>
      <c r="G360" s="63"/>
      <c r="H360" s="64"/>
      <c r="I360" s="61" t="e">
        <f>INDEX('Keyword &amp; Type ref'!B:B,MATCH(K360,'Keyword &amp; Type ref'!D:D,0))</f>
        <v>#N/A</v>
      </c>
      <c r="J360" s="66" t="e">
        <f>INDEX('Keyword &amp; Type ref'!F:F,MATCH(L360,'Keyword &amp; Type ref'!H:H,0))</f>
        <v>#N/A</v>
      </c>
      <c r="K360" s="65"/>
      <c r="L360" s="65"/>
      <c r="M360" s="62"/>
      <c r="N360" s="67"/>
      <c r="O360" s="68"/>
      <c r="P360" s="68"/>
      <c r="Q360" s="69" t="e">
        <f>INDEX('Keyword &amp; Type ref'!$F:$V,MATCH(J360,'Keyword &amp; Type ref'!$F:$F,0),MATCH(B360,'Keyword &amp; Type ref'!$1:$1,0))</f>
        <v>#N/A</v>
      </c>
      <c r="R360" s="70" t="e">
        <f>VLOOKUP(J360,'Keyword &amp; Type ref'!$F:$L,7,FALSE)</f>
        <v>#N/A</v>
      </c>
      <c r="S360" s="71" t="e">
        <f>CONCATENATE(E360,":",VLOOKUP(J360,'Keyword &amp; Type ref'!F:H, 3,FALSE),":",$X360)</f>
        <v>#N/A</v>
      </c>
      <c r="T360" s="72" t="e">
        <f t="shared" si="10"/>
        <v>#N/A</v>
      </c>
      <c r="U360" s="73"/>
      <c r="V360" s="74" t="e">
        <f t="shared" si="11"/>
        <v>#N/A</v>
      </c>
      <c r="W360" s="75"/>
      <c r="X360" s="68"/>
      <c r="Y360" s="68"/>
      <c r="Z360" s="76"/>
      <c r="AA360" s="77" t="e">
        <f>INDEX('MFR_List ref'!$A:$A,MATCH($AB360,'MFR_List ref'!$B:$B,0))</f>
        <v>#N/A</v>
      </c>
      <c r="AB360" s="62"/>
      <c r="AC360" s="78"/>
      <c r="AD360" s="79"/>
      <c r="AE360" s="80"/>
      <c r="AF360" s="60"/>
      <c r="AG360" s="73"/>
      <c r="AH360" s="73"/>
      <c r="AI360" s="73"/>
      <c r="AJ360" s="60"/>
      <c r="AK360" s="73"/>
      <c r="AL360" s="73"/>
      <c r="AM360" s="81"/>
      <c r="AN360" s="73"/>
      <c r="AO360" s="78"/>
      <c r="AP360" s="78"/>
      <c r="AQ360" s="78"/>
      <c r="AR360" s="78"/>
      <c r="AS360" s="73"/>
      <c r="AT360" s="73"/>
      <c r="AU360" s="73"/>
      <c r="AV360" s="78"/>
      <c r="AW360" s="73"/>
      <c r="AX360" s="73"/>
      <c r="AY360" s="82"/>
      <c r="AZ360" s="82"/>
      <c r="BA360" s="73"/>
      <c r="BB360" s="73"/>
      <c r="BC360" s="82"/>
      <c r="BD360" s="73"/>
      <c r="BE360" s="73"/>
      <c r="BF360" s="73"/>
      <c r="BG360" s="73"/>
      <c r="BH360" s="82"/>
      <c r="BI360" s="82"/>
      <c r="BJ360" s="82"/>
      <c r="BK360" s="82"/>
      <c r="BL360" s="82"/>
      <c r="BM360" s="82"/>
      <c r="BN360" s="82"/>
      <c r="BO360" s="73"/>
      <c r="BP360" s="68"/>
      <c r="BQ360" s="73"/>
      <c r="BR360" s="48"/>
    </row>
    <row r="361" spans="1:70" s="47" customFormat="1" ht="34.799999999999997" customHeight="1" x14ac:dyDescent="0.3">
      <c r="A361" s="60"/>
      <c r="B361" s="61" t="e">
        <f>VLOOKUP(E361,'Active-Bldg List ref'!$A:$E,4,FALSE)</f>
        <v>#N/A</v>
      </c>
      <c r="C361" s="61" t="e">
        <f>VLOOKUP(E361,'Active-Bldg List ref'!$A:$E,5,FALSE)</f>
        <v>#N/A</v>
      </c>
      <c r="D361" s="61" t="e">
        <f>VLOOKUP(E361,'Active-Bldg List ref'!$A:$B,2,FALSE)</f>
        <v>#N/A</v>
      </c>
      <c r="E361" s="61" t="e">
        <f>INDEX('Active-Bldg List ref'!$A:$A,MATCH(F361,'Active-Bldg List ref'!$C:$C,0))</f>
        <v>#N/A</v>
      </c>
      <c r="F361" s="62"/>
      <c r="G361" s="63"/>
      <c r="H361" s="64"/>
      <c r="I361" s="61" t="e">
        <f>INDEX('Keyword &amp; Type ref'!B:B,MATCH(K361,'Keyword &amp; Type ref'!D:D,0))</f>
        <v>#N/A</v>
      </c>
      <c r="J361" s="66" t="e">
        <f>INDEX('Keyword &amp; Type ref'!F:F,MATCH(L361,'Keyword &amp; Type ref'!H:H,0))</f>
        <v>#N/A</v>
      </c>
      <c r="K361" s="65"/>
      <c r="L361" s="65"/>
      <c r="M361" s="62"/>
      <c r="N361" s="67"/>
      <c r="O361" s="68"/>
      <c r="P361" s="68"/>
      <c r="Q361" s="69" t="e">
        <f>INDEX('Keyword &amp; Type ref'!$F:$V,MATCH(J361,'Keyword &amp; Type ref'!$F:$F,0),MATCH(B361,'Keyword &amp; Type ref'!$1:$1,0))</f>
        <v>#N/A</v>
      </c>
      <c r="R361" s="70" t="e">
        <f>VLOOKUP(J361,'Keyword &amp; Type ref'!$F:$L,7,FALSE)</f>
        <v>#N/A</v>
      </c>
      <c r="S361" s="71" t="e">
        <f>CONCATENATE(E361,":",VLOOKUP(J361,'Keyword &amp; Type ref'!F:H, 3,FALSE),":",$X361)</f>
        <v>#N/A</v>
      </c>
      <c r="T361" s="72" t="e">
        <f t="shared" si="10"/>
        <v>#N/A</v>
      </c>
      <c r="U361" s="73"/>
      <c r="V361" s="74" t="e">
        <f t="shared" si="11"/>
        <v>#N/A</v>
      </c>
      <c r="W361" s="75"/>
      <c r="X361" s="68"/>
      <c r="Y361" s="68"/>
      <c r="Z361" s="76"/>
      <c r="AA361" s="77" t="e">
        <f>INDEX('MFR_List ref'!$A:$A,MATCH($AB361,'MFR_List ref'!$B:$B,0))</f>
        <v>#N/A</v>
      </c>
      <c r="AB361" s="62"/>
      <c r="AC361" s="78"/>
      <c r="AD361" s="79"/>
      <c r="AE361" s="80"/>
      <c r="AF361" s="60"/>
      <c r="AG361" s="73"/>
      <c r="AH361" s="73"/>
      <c r="AI361" s="73"/>
      <c r="AJ361" s="60"/>
      <c r="AK361" s="73"/>
      <c r="AL361" s="73"/>
      <c r="AM361" s="81"/>
      <c r="AN361" s="73"/>
      <c r="AO361" s="78"/>
      <c r="AP361" s="78"/>
      <c r="AQ361" s="78"/>
      <c r="AR361" s="78"/>
      <c r="AS361" s="73"/>
      <c r="AT361" s="73"/>
      <c r="AU361" s="73"/>
      <c r="AV361" s="78"/>
      <c r="AW361" s="73"/>
      <c r="AX361" s="73"/>
      <c r="AY361" s="82"/>
      <c r="AZ361" s="82"/>
      <c r="BA361" s="73"/>
      <c r="BB361" s="73"/>
      <c r="BC361" s="82"/>
      <c r="BD361" s="73"/>
      <c r="BE361" s="73"/>
      <c r="BF361" s="73"/>
      <c r="BG361" s="73"/>
      <c r="BH361" s="82"/>
      <c r="BI361" s="82"/>
      <c r="BJ361" s="82"/>
      <c r="BK361" s="82"/>
      <c r="BL361" s="82"/>
      <c r="BM361" s="82"/>
      <c r="BN361" s="82"/>
      <c r="BO361" s="73"/>
      <c r="BP361" s="68"/>
      <c r="BQ361" s="73"/>
      <c r="BR361" s="48"/>
    </row>
    <row r="362" spans="1:70" s="47" customFormat="1" ht="34.799999999999997" customHeight="1" x14ac:dyDescent="0.3">
      <c r="A362" s="60"/>
      <c r="B362" s="61" t="e">
        <f>VLOOKUP(E362,'Active-Bldg List ref'!$A:$E,4,FALSE)</f>
        <v>#N/A</v>
      </c>
      <c r="C362" s="61" t="e">
        <f>VLOOKUP(E362,'Active-Bldg List ref'!$A:$E,5,FALSE)</f>
        <v>#N/A</v>
      </c>
      <c r="D362" s="61" t="e">
        <f>VLOOKUP(E362,'Active-Bldg List ref'!$A:$B,2,FALSE)</f>
        <v>#N/A</v>
      </c>
      <c r="E362" s="61" t="e">
        <f>INDEX('Active-Bldg List ref'!$A:$A,MATCH(F362,'Active-Bldg List ref'!$C:$C,0))</f>
        <v>#N/A</v>
      </c>
      <c r="F362" s="62"/>
      <c r="G362" s="63"/>
      <c r="H362" s="64"/>
      <c r="I362" s="61" t="e">
        <f>INDEX('Keyword &amp; Type ref'!B:B,MATCH(K362,'Keyword &amp; Type ref'!D:D,0))</f>
        <v>#N/A</v>
      </c>
      <c r="J362" s="66" t="e">
        <f>INDEX('Keyword &amp; Type ref'!F:F,MATCH(L362,'Keyword &amp; Type ref'!H:H,0))</f>
        <v>#N/A</v>
      </c>
      <c r="K362" s="65"/>
      <c r="L362" s="65"/>
      <c r="M362" s="62"/>
      <c r="N362" s="67"/>
      <c r="O362" s="68"/>
      <c r="P362" s="68"/>
      <c r="Q362" s="69" t="e">
        <f>INDEX('Keyword &amp; Type ref'!$F:$V,MATCH(J362,'Keyword &amp; Type ref'!$F:$F,0),MATCH(B362,'Keyword &amp; Type ref'!$1:$1,0))</f>
        <v>#N/A</v>
      </c>
      <c r="R362" s="70" t="e">
        <f>VLOOKUP(J362,'Keyword &amp; Type ref'!$F:$L,7,FALSE)</f>
        <v>#N/A</v>
      </c>
      <c r="S362" s="71" t="e">
        <f>CONCATENATE(E362,":",VLOOKUP(J362,'Keyword &amp; Type ref'!F:H, 3,FALSE),":",$X362)</f>
        <v>#N/A</v>
      </c>
      <c r="T362" s="72" t="e">
        <f t="shared" si="10"/>
        <v>#N/A</v>
      </c>
      <c r="U362" s="73"/>
      <c r="V362" s="74" t="e">
        <f t="shared" si="11"/>
        <v>#N/A</v>
      </c>
      <c r="W362" s="75"/>
      <c r="X362" s="68"/>
      <c r="Y362" s="68"/>
      <c r="Z362" s="76"/>
      <c r="AA362" s="77" t="e">
        <f>INDEX('MFR_List ref'!$A:$A,MATCH($AB362,'MFR_List ref'!$B:$B,0))</f>
        <v>#N/A</v>
      </c>
      <c r="AB362" s="62"/>
      <c r="AC362" s="78"/>
      <c r="AD362" s="79"/>
      <c r="AE362" s="80"/>
      <c r="AF362" s="60"/>
      <c r="AG362" s="73"/>
      <c r="AH362" s="73"/>
      <c r="AI362" s="73"/>
      <c r="AJ362" s="60"/>
      <c r="AK362" s="73"/>
      <c r="AL362" s="73"/>
      <c r="AM362" s="81"/>
      <c r="AN362" s="73"/>
      <c r="AO362" s="78"/>
      <c r="AP362" s="78"/>
      <c r="AQ362" s="78"/>
      <c r="AR362" s="78"/>
      <c r="AS362" s="73"/>
      <c r="AT362" s="73"/>
      <c r="AU362" s="73"/>
      <c r="AV362" s="78"/>
      <c r="AW362" s="73"/>
      <c r="AX362" s="73"/>
      <c r="AY362" s="82"/>
      <c r="AZ362" s="82"/>
      <c r="BA362" s="73"/>
      <c r="BB362" s="73"/>
      <c r="BC362" s="82"/>
      <c r="BD362" s="73"/>
      <c r="BE362" s="73"/>
      <c r="BF362" s="73"/>
      <c r="BG362" s="73"/>
      <c r="BH362" s="82"/>
      <c r="BI362" s="82"/>
      <c r="BJ362" s="82"/>
      <c r="BK362" s="82"/>
      <c r="BL362" s="82"/>
      <c r="BM362" s="82"/>
      <c r="BN362" s="82"/>
      <c r="BO362" s="73"/>
      <c r="BP362" s="68"/>
      <c r="BQ362" s="73"/>
      <c r="BR362" s="48"/>
    </row>
    <row r="363" spans="1:70" s="47" customFormat="1" ht="34.799999999999997" customHeight="1" x14ac:dyDescent="0.3">
      <c r="A363" s="60"/>
      <c r="B363" s="61" t="e">
        <f>VLOOKUP(E363,'Active-Bldg List ref'!$A:$E,4,FALSE)</f>
        <v>#N/A</v>
      </c>
      <c r="C363" s="61" t="e">
        <f>VLOOKUP(E363,'Active-Bldg List ref'!$A:$E,5,FALSE)</f>
        <v>#N/A</v>
      </c>
      <c r="D363" s="61" t="e">
        <f>VLOOKUP(E363,'Active-Bldg List ref'!$A:$B,2,FALSE)</f>
        <v>#N/A</v>
      </c>
      <c r="E363" s="61" t="e">
        <f>INDEX('Active-Bldg List ref'!$A:$A,MATCH(F363,'Active-Bldg List ref'!$C:$C,0))</f>
        <v>#N/A</v>
      </c>
      <c r="F363" s="62"/>
      <c r="G363" s="63"/>
      <c r="H363" s="64"/>
      <c r="I363" s="61" t="e">
        <f>INDEX('Keyword &amp; Type ref'!B:B,MATCH(K363,'Keyword &amp; Type ref'!D:D,0))</f>
        <v>#N/A</v>
      </c>
      <c r="J363" s="66" t="e">
        <f>INDEX('Keyword &amp; Type ref'!F:F,MATCH(L363,'Keyword &amp; Type ref'!H:H,0))</f>
        <v>#N/A</v>
      </c>
      <c r="K363" s="65"/>
      <c r="L363" s="65"/>
      <c r="M363" s="62"/>
      <c r="N363" s="67"/>
      <c r="O363" s="68"/>
      <c r="P363" s="68"/>
      <c r="Q363" s="69" t="e">
        <f>INDEX('Keyword &amp; Type ref'!$F:$V,MATCH(J363,'Keyword &amp; Type ref'!$F:$F,0),MATCH(B363,'Keyword &amp; Type ref'!$1:$1,0))</f>
        <v>#N/A</v>
      </c>
      <c r="R363" s="70" t="e">
        <f>VLOOKUP(J363,'Keyword &amp; Type ref'!$F:$L,7,FALSE)</f>
        <v>#N/A</v>
      </c>
      <c r="S363" s="71" t="e">
        <f>CONCATENATE(E363,":",VLOOKUP(J363,'Keyword &amp; Type ref'!F:H, 3,FALSE),":",$X363)</f>
        <v>#N/A</v>
      </c>
      <c r="T363" s="72" t="e">
        <f t="shared" si="10"/>
        <v>#N/A</v>
      </c>
      <c r="U363" s="73"/>
      <c r="V363" s="74" t="e">
        <f t="shared" si="11"/>
        <v>#N/A</v>
      </c>
      <c r="W363" s="75"/>
      <c r="X363" s="68"/>
      <c r="Y363" s="68"/>
      <c r="Z363" s="76"/>
      <c r="AA363" s="77" t="e">
        <f>INDEX('MFR_List ref'!$A:$A,MATCH($AB363,'MFR_List ref'!$B:$B,0))</f>
        <v>#N/A</v>
      </c>
      <c r="AB363" s="62"/>
      <c r="AC363" s="78"/>
      <c r="AD363" s="79"/>
      <c r="AE363" s="80"/>
      <c r="AF363" s="60"/>
      <c r="AG363" s="73"/>
      <c r="AH363" s="73"/>
      <c r="AI363" s="73"/>
      <c r="AJ363" s="60"/>
      <c r="AK363" s="73"/>
      <c r="AL363" s="73"/>
      <c r="AM363" s="81"/>
      <c r="AN363" s="73"/>
      <c r="AO363" s="78"/>
      <c r="AP363" s="78"/>
      <c r="AQ363" s="78"/>
      <c r="AR363" s="78"/>
      <c r="AS363" s="73"/>
      <c r="AT363" s="73"/>
      <c r="AU363" s="73"/>
      <c r="AV363" s="78"/>
      <c r="AW363" s="73"/>
      <c r="AX363" s="73"/>
      <c r="AY363" s="82"/>
      <c r="AZ363" s="82"/>
      <c r="BA363" s="73"/>
      <c r="BB363" s="73"/>
      <c r="BC363" s="82"/>
      <c r="BD363" s="73"/>
      <c r="BE363" s="73"/>
      <c r="BF363" s="73"/>
      <c r="BG363" s="73"/>
      <c r="BH363" s="82"/>
      <c r="BI363" s="82"/>
      <c r="BJ363" s="82"/>
      <c r="BK363" s="82"/>
      <c r="BL363" s="82"/>
      <c r="BM363" s="82"/>
      <c r="BN363" s="82"/>
      <c r="BO363" s="73"/>
      <c r="BP363" s="68"/>
      <c r="BQ363" s="73"/>
      <c r="BR363" s="48"/>
    </row>
    <row r="364" spans="1:70" s="47" customFormat="1" ht="34.799999999999997" customHeight="1" x14ac:dyDescent="0.3">
      <c r="A364" s="60"/>
      <c r="B364" s="61" t="e">
        <f>VLOOKUP(E364,'Active-Bldg List ref'!$A:$E,4,FALSE)</f>
        <v>#N/A</v>
      </c>
      <c r="C364" s="61" t="e">
        <f>VLOOKUP(E364,'Active-Bldg List ref'!$A:$E,5,FALSE)</f>
        <v>#N/A</v>
      </c>
      <c r="D364" s="61" t="e">
        <f>VLOOKUP(E364,'Active-Bldg List ref'!$A:$B,2,FALSE)</f>
        <v>#N/A</v>
      </c>
      <c r="E364" s="61" t="e">
        <f>INDEX('Active-Bldg List ref'!$A:$A,MATCH(F364,'Active-Bldg List ref'!$C:$C,0))</f>
        <v>#N/A</v>
      </c>
      <c r="F364" s="62"/>
      <c r="G364" s="63"/>
      <c r="H364" s="64"/>
      <c r="I364" s="61" t="e">
        <f>INDEX('Keyword &amp; Type ref'!B:B,MATCH(K364,'Keyword &amp; Type ref'!D:D,0))</f>
        <v>#N/A</v>
      </c>
      <c r="J364" s="66" t="e">
        <f>INDEX('Keyword &amp; Type ref'!F:F,MATCH(L364,'Keyword &amp; Type ref'!H:H,0))</f>
        <v>#N/A</v>
      </c>
      <c r="K364" s="65"/>
      <c r="L364" s="65"/>
      <c r="M364" s="62"/>
      <c r="N364" s="67"/>
      <c r="O364" s="68"/>
      <c r="P364" s="68"/>
      <c r="Q364" s="69" t="e">
        <f>INDEX('Keyword &amp; Type ref'!$F:$V,MATCH(J364,'Keyword &amp; Type ref'!$F:$F,0),MATCH(B364,'Keyword &amp; Type ref'!$1:$1,0))</f>
        <v>#N/A</v>
      </c>
      <c r="R364" s="70" t="e">
        <f>VLOOKUP(J364,'Keyword &amp; Type ref'!$F:$L,7,FALSE)</f>
        <v>#N/A</v>
      </c>
      <c r="S364" s="71" t="e">
        <f>CONCATENATE(E364,":",VLOOKUP(J364,'Keyword &amp; Type ref'!F:H, 3,FALSE),":",$X364)</f>
        <v>#N/A</v>
      </c>
      <c r="T364" s="72" t="e">
        <f t="shared" si="10"/>
        <v>#N/A</v>
      </c>
      <c r="U364" s="73"/>
      <c r="V364" s="74" t="e">
        <f t="shared" si="11"/>
        <v>#N/A</v>
      </c>
      <c r="W364" s="75"/>
      <c r="X364" s="68"/>
      <c r="Y364" s="68"/>
      <c r="Z364" s="76"/>
      <c r="AA364" s="77" t="e">
        <f>INDEX('MFR_List ref'!$A:$A,MATCH($AB364,'MFR_List ref'!$B:$B,0))</f>
        <v>#N/A</v>
      </c>
      <c r="AB364" s="62"/>
      <c r="AC364" s="78"/>
      <c r="AD364" s="79"/>
      <c r="AE364" s="80"/>
      <c r="AF364" s="60"/>
      <c r="AG364" s="73"/>
      <c r="AH364" s="73"/>
      <c r="AI364" s="73"/>
      <c r="AJ364" s="60"/>
      <c r="AK364" s="73"/>
      <c r="AL364" s="73"/>
      <c r="AM364" s="81"/>
      <c r="AN364" s="73"/>
      <c r="AO364" s="78"/>
      <c r="AP364" s="78"/>
      <c r="AQ364" s="78"/>
      <c r="AR364" s="78"/>
      <c r="AS364" s="73"/>
      <c r="AT364" s="73"/>
      <c r="AU364" s="73"/>
      <c r="AV364" s="78"/>
      <c r="AW364" s="73"/>
      <c r="AX364" s="73"/>
      <c r="AY364" s="82"/>
      <c r="AZ364" s="82"/>
      <c r="BA364" s="73"/>
      <c r="BB364" s="73"/>
      <c r="BC364" s="82"/>
      <c r="BD364" s="73"/>
      <c r="BE364" s="73"/>
      <c r="BF364" s="73"/>
      <c r="BG364" s="73"/>
      <c r="BH364" s="82"/>
      <c r="BI364" s="82"/>
      <c r="BJ364" s="82"/>
      <c r="BK364" s="82"/>
      <c r="BL364" s="82"/>
      <c r="BM364" s="82"/>
      <c r="BN364" s="82"/>
      <c r="BO364" s="73"/>
      <c r="BP364" s="68"/>
      <c r="BQ364" s="73"/>
      <c r="BR364" s="48"/>
    </row>
    <row r="365" spans="1:70" s="47" customFormat="1" ht="34.799999999999997" customHeight="1" x14ac:dyDescent="0.3">
      <c r="A365" s="60"/>
      <c r="B365" s="61" t="e">
        <f>VLOOKUP(E365,'Active-Bldg List ref'!$A:$E,4,FALSE)</f>
        <v>#N/A</v>
      </c>
      <c r="C365" s="61" t="e">
        <f>VLOOKUP(E365,'Active-Bldg List ref'!$A:$E,5,FALSE)</f>
        <v>#N/A</v>
      </c>
      <c r="D365" s="61" t="e">
        <f>VLOOKUP(E365,'Active-Bldg List ref'!$A:$B,2,FALSE)</f>
        <v>#N/A</v>
      </c>
      <c r="E365" s="61" t="e">
        <f>INDEX('Active-Bldg List ref'!$A:$A,MATCH(F365,'Active-Bldg List ref'!$C:$C,0))</f>
        <v>#N/A</v>
      </c>
      <c r="F365" s="62"/>
      <c r="G365" s="63"/>
      <c r="H365" s="64"/>
      <c r="I365" s="61" t="e">
        <f>INDEX('Keyword &amp; Type ref'!B:B,MATCH(K365,'Keyword &amp; Type ref'!D:D,0))</f>
        <v>#N/A</v>
      </c>
      <c r="J365" s="66" t="e">
        <f>INDEX('Keyword &amp; Type ref'!F:F,MATCH(L365,'Keyword &amp; Type ref'!H:H,0))</f>
        <v>#N/A</v>
      </c>
      <c r="K365" s="65"/>
      <c r="L365" s="65"/>
      <c r="M365" s="62"/>
      <c r="N365" s="67"/>
      <c r="O365" s="68"/>
      <c r="P365" s="68"/>
      <c r="Q365" s="69" t="e">
        <f>INDEX('Keyword &amp; Type ref'!$F:$V,MATCH(J365,'Keyword &amp; Type ref'!$F:$F,0),MATCH(B365,'Keyword &amp; Type ref'!$1:$1,0))</f>
        <v>#N/A</v>
      </c>
      <c r="R365" s="70" t="e">
        <f>VLOOKUP(J365,'Keyword &amp; Type ref'!$F:$L,7,FALSE)</f>
        <v>#N/A</v>
      </c>
      <c r="S365" s="71" t="e">
        <f>CONCATENATE(E365,":",VLOOKUP(J365,'Keyword &amp; Type ref'!F:H, 3,FALSE),":",$X365)</f>
        <v>#N/A</v>
      </c>
      <c r="T365" s="72" t="e">
        <f t="shared" si="10"/>
        <v>#N/A</v>
      </c>
      <c r="U365" s="73"/>
      <c r="V365" s="74" t="e">
        <f t="shared" si="11"/>
        <v>#N/A</v>
      </c>
      <c r="W365" s="75"/>
      <c r="X365" s="68"/>
      <c r="Y365" s="68"/>
      <c r="Z365" s="76"/>
      <c r="AA365" s="77" t="e">
        <f>INDEX('MFR_List ref'!$A:$A,MATCH($AB365,'MFR_List ref'!$B:$B,0))</f>
        <v>#N/A</v>
      </c>
      <c r="AB365" s="62"/>
      <c r="AC365" s="78"/>
      <c r="AD365" s="79"/>
      <c r="AE365" s="80"/>
      <c r="AF365" s="60"/>
      <c r="AG365" s="73"/>
      <c r="AH365" s="73"/>
      <c r="AI365" s="73"/>
      <c r="AJ365" s="60"/>
      <c r="AK365" s="73"/>
      <c r="AL365" s="73"/>
      <c r="AM365" s="81"/>
      <c r="AN365" s="73"/>
      <c r="AO365" s="78"/>
      <c r="AP365" s="78"/>
      <c r="AQ365" s="78"/>
      <c r="AR365" s="78"/>
      <c r="AS365" s="73"/>
      <c r="AT365" s="73"/>
      <c r="AU365" s="73"/>
      <c r="AV365" s="78"/>
      <c r="AW365" s="73"/>
      <c r="AX365" s="73"/>
      <c r="AY365" s="82"/>
      <c r="AZ365" s="82"/>
      <c r="BA365" s="73"/>
      <c r="BB365" s="73"/>
      <c r="BC365" s="82"/>
      <c r="BD365" s="73"/>
      <c r="BE365" s="73"/>
      <c r="BF365" s="73"/>
      <c r="BG365" s="73"/>
      <c r="BH365" s="82"/>
      <c r="BI365" s="82"/>
      <c r="BJ365" s="82"/>
      <c r="BK365" s="82"/>
      <c r="BL365" s="82"/>
      <c r="BM365" s="82"/>
      <c r="BN365" s="82"/>
      <c r="BO365" s="73"/>
      <c r="BP365" s="68"/>
      <c r="BQ365" s="73"/>
      <c r="BR365" s="48"/>
    </row>
    <row r="366" spans="1:70" s="47" customFormat="1" ht="34.799999999999997" customHeight="1" x14ac:dyDescent="0.3">
      <c r="A366" s="60"/>
      <c r="B366" s="61" t="e">
        <f>VLOOKUP(E366,'Active-Bldg List ref'!$A:$E,4,FALSE)</f>
        <v>#N/A</v>
      </c>
      <c r="C366" s="61" t="e">
        <f>VLOOKUP(E366,'Active-Bldg List ref'!$A:$E,5,FALSE)</f>
        <v>#N/A</v>
      </c>
      <c r="D366" s="61" t="e">
        <f>VLOOKUP(E366,'Active-Bldg List ref'!$A:$B,2,FALSE)</f>
        <v>#N/A</v>
      </c>
      <c r="E366" s="61" t="e">
        <f>INDEX('Active-Bldg List ref'!$A:$A,MATCH(F366,'Active-Bldg List ref'!$C:$C,0))</f>
        <v>#N/A</v>
      </c>
      <c r="F366" s="62"/>
      <c r="G366" s="63"/>
      <c r="H366" s="64"/>
      <c r="I366" s="61" t="e">
        <f>INDEX('Keyword &amp; Type ref'!B:B,MATCH(K366,'Keyword &amp; Type ref'!D:D,0))</f>
        <v>#N/A</v>
      </c>
      <c r="J366" s="66" t="e">
        <f>INDEX('Keyword &amp; Type ref'!F:F,MATCH(L366,'Keyword &amp; Type ref'!H:H,0))</f>
        <v>#N/A</v>
      </c>
      <c r="K366" s="65"/>
      <c r="L366" s="65"/>
      <c r="M366" s="62"/>
      <c r="N366" s="67"/>
      <c r="O366" s="68"/>
      <c r="P366" s="68"/>
      <c r="Q366" s="69" t="e">
        <f>INDEX('Keyword &amp; Type ref'!$F:$V,MATCH(J366,'Keyword &amp; Type ref'!$F:$F,0),MATCH(B366,'Keyword &amp; Type ref'!$1:$1,0))</f>
        <v>#N/A</v>
      </c>
      <c r="R366" s="70" t="e">
        <f>VLOOKUP(J366,'Keyword &amp; Type ref'!$F:$L,7,FALSE)</f>
        <v>#N/A</v>
      </c>
      <c r="S366" s="71" t="e">
        <f>CONCATENATE(E366,":",VLOOKUP(J366,'Keyword &amp; Type ref'!F:H, 3,FALSE),":",$X366)</f>
        <v>#N/A</v>
      </c>
      <c r="T366" s="72" t="e">
        <f t="shared" si="10"/>
        <v>#N/A</v>
      </c>
      <c r="U366" s="73"/>
      <c r="V366" s="74" t="e">
        <f t="shared" si="11"/>
        <v>#N/A</v>
      </c>
      <c r="W366" s="75"/>
      <c r="X366" s="68"/>
      <c r="Y366" s="68"/>
      <c r="Z366" s="76"/>
      <c r="AA366" s="77" t="e">
        <f>INDEX('MFR_List ref'!$A:$A,MATCH($AB366,'MFR_List ref'!$B:$B,0))</f>
        <v>#N/A</v>
      </c>
      <c r="AB366" s="62"/>
      <c r="AC366" s="78"/>
      <c r="AD366" s="79"/>
      <c r="AE366" s="80"/>
      <c r="AF366" s="60"/>
      <c r="AG366" s="73"/>
      <c r="AH366" s="73"/>
      <c r="AI366" s="73"/>
      <c r="AJ366" s="60"/>
      <c r="AK366" s="73"/>
      <c r="AL366" s="73"/>
      <c r="AM366" s="81"/>
      <c r="AN366" s="73"/>
      <c r="AO366" s="78"/>
      <c r="AP366" s="78"/>
      <c r="AQ366" s="78"/>
      <c r="AR366" s="78"/>
      <c r="AS366" s="73"/>
      <c r="AT366" s="73"/>
      <c r="AU366" s="73"/>
      <c r="AV366" s="78"/>
      <c r="AW366" s="73"/>
      <c r="AX366" s="73"/>
      <c r="AY366" s="82"/>
      <c r="AZ366" s="82"/>
      <c r="BA366" s="73"/>
      <c r="BB366" s="73"/>
      <c r="BC366" s="82"/>
      <c r="BD366" s="73"/>
      <c r="BE366" s="73"/>
      <c r="BF366" s="73"/>
      <c r="BG366" s="73"/>
      <c r="BH366" s="82"/>
      <c r="BI366" s="82"/>
      <c r="BJ366" s="82"/>
      <c r="BK366" s="82"/>
      <c r="BL366" s="82"/>
      <c r="BM366" s="82"/>
      <c r="BN366" s="82"/>
      <c r="BO366" s="73"/>
      <c r="BP366" s="68"/>
      <c r="BQ366" s="73"/>
      <c r="BR366" s="48"/>
    </row>
    <row r="367" spans="1:70" s="47" customFormat="1" ht="34.799999999999997" customHeight="1" x14ac:dyDescent="0.3">
      <c r="A367" s="60"/>
      <c r="B367" s="61" t="e">
        <f>VLOOKUP(E367,'Active-Bldg List ref'!$A:$E,4,FALSE)</f>
        <v>#N/A</v>
      </c>
      <c r="C367" s="61" t="e">
        <f>VLOOKUP(E367,'Active-Bldg List ref'!$A:$E,5,FALSE)</f>
        <v>#N/A</v>
      </c>
      <c r="D367" s="61" t="e">
        <f>VLOOKUP(E367,'Active-Bldg List ref'!$A:$B,2,FALSE)</f>
        <v>#N/A</v>
      </c>
      <c r="E367" s="61" t="e">
        <f>INDEX('Active-Bldg List ref'!$A:$A,MATCH(F367,'Active-Bldg List ref'!$C:$C,0))</f>
        <v>#N/A</v>
      </c>
      <c r="F367" s="62"/>
      <c r="G367" s="63"/>
      <c r="H367" s="64"/>
      <c r="I367" s="61" t="e">
        <f>INDEX('Keyword &amp; Type ref'!B:B,MATCH(K367,'Keyword &amp; Type ref'!D:D,0))</f>
        <v>#N/A</v>
      </c>
      <c r="J367" s="66" t="e">
        <f>INDEX('Keyword &amp; Type ref'!F:F,MATCH(L367,'Keyword &amp; Type ref'!H:H,0))</f>
        <v>#N/A</v>
      </c>
      <c r="K367" s="65"/>
      <c r="L367" s="65"/>
      <c r="M367" s="62"/>
      <c r="N367" s="67"/>
      <c r="O367" s="68"/>
      <c r="P367" s="68"/>
      <c r="Q367" s="69" t="e">
        <f>INDEX('Keyword &amp; Type ref'!$F:$V,MATCH(J367,'Keyword &amp; Type ref'!$F:$F,0),MATCH(B367,'Keyword &amp; Type ref'!$1:$1,0))</f>
        <v>#N/A</v>
      </c>
      <c r="R367" s="70" t="e">
        <f>VLOOKUP(J367,'Keyword &amp; Type ref'!$F:$L,7,FALSE)</f>
        <v>#N/A</v>
      </c>
      <c r="S367" s="71" t="e">
        <f>CONCATENATE(E367,":",VLOOKUP(J367,'Keyword &amp; Type ref'!F:H, 3,FALSE),":",$X367)</f>
        <v>#N/A</v>
      </c>
      <c r="T367" s="72" t="e">
        <f t="shared" si="10"/>
        <v>#N/A</v>
      </c>
      <c r="U367" s="73"/>
      <c r="V367" s="74" t="e">
        <f t="shared" si="11"/>
        <v>#N/A</v>
      </c>
      <c r="W367" s="75"/>
      <c r="X367" s="68"/>
      <c r="Y367" s="68"/>
      <c r="Z367" s="76"/>
      <c r="AA367" s="77" t="e">
        <f>INDEX('MFR_List ref'!$A:$A,MATCH($AB367,'MFR_List ref'!$B:$B,0))</f>
        <v>#N/A</v>
      </c>
      <c r="AB367" s="62"/>
      <c r="AC367" s="78"/>
      <c r="AD367" s="79"/>
      <c r="AE367" s="80"/>
      <c r="AF367" s="60"/>
      <c r="AG367" s="73"/>
      <c r="AH367" s="73"/>
      <c r="AI367" s="73"/>
      <c r="AJ367" s="60"/>
      <c r="AK367" s="73"/>
      <c r="AL367" s="73"/>
      <c r="AM367" s="81"/>
      <c r="AN367" s="73"/>
      <c r="AO367" s="78"/>
      <c r="AP367" s="78"/>
      <c r="AQ367" s="78"/>
      <c r="AR367" s="78"/>
      <c r="AS367" s="73"/>
      <c r="AT367" s="73"/>
      <c r="AU367" s="73"/>
      <c r="AV367" s="78"/>
      <c r="AW367" s="73"/>
      <c r="AX367" s="73"/>
      <c r="AY367" s="82"/>
      <c r="AZ367" s="82"/>
      <c r="BA367" s="73"/>
      <c r="BB367" s="73"/>
      <c r="BC367" s="82"/>
      <c r="BD367" s="73"/>
      <c r="BE367" s="73"/>
      <c r="BF367" s="73"/>
      <c r="BG367" s="73"/>
      <c r="BH367" s="82"/>
      <c r="BI367" s="82"/>
      <c r="BJ367" s="82"/>
      <c r="BK367" s="82"/>
      <c r="BL367" s="82"/>
      <c r="BM367" s="82"/>
      <c r="BN367" s="82"/>
      <c r="BO367" s="73"/>
      <c r="BP367" s="68"/>
      <c r="BQ367" s="73"/>
      <c r="BR367" s="48"/>
    </row>
    <row r="368" spans="1:70" s="47" customFormat="1" ht="34.799999999999997" customHeight="1" x14ac:dyDescent="0.3">
      <c r="A368" s="60"/>
      <c r="B368" s="61" t="e">
        <f>VLOOKUP(E368,'Active-Bldg List ref'!$A:$E,4,FALSE)</f>
        <v>#N/A</v>
      </c>
      <c r="C368" s="61" t="e">
        <f>VLOOKUP(E368,'Active-Bldg List ref'!$A:$E,5,FALSE)</f>
        <v>#N/A</v>
      </c>
      <c r="D368" s="61" t="e">
        <f>VLOOKUP(E368,'Active-Bldg List ref'!$A:$B,2,FALSE)</f>
        <v>#N/A</v>
      </c>
      <c r="E368" s="61" t="e">
        <f>INDEX('Active-Bldg List ref'!$A:$A,MATCH(F368,'Active-Bldg List ref'!$C:$C,0))</f>
        <v>#N/A</v>
      </c>
      <c r="F368" s="62"/>
      <c r="G368" s="63"/>
      <c r="H368" s="64"/>
      <c r="I368" s="61" t="e">
        <f>INDEX('Keyword &amp; Type ref'!B:B,MATCH(K368,'Keyword &amp; Type ref'!D:D,0))</f>
        <v>#N/A</v>
      </c>
      <c r="J368" s="66" t="e">
        <f>INDEX('Keyword &amp; Type ref'!F:F,MATCH(L368,'Keyword &amp; Type ref'!H:H,0))</f>
        <v>#N/A</v>
      </c>
      <c r="K368" s="65"/>
      <c r="L368" s="65"/>
      <c r="M368" s="62"/>
      <c r="N368" s="67"/>
      <c r="O368" s="68"/>
      <c r="P368" s="68"/>
      <c r="Q368" s="69" t="e">
        <f>INDEX('Keyword &amp; Type ref'!$F:$V,MATCH(J368,'Keyword &amp; Type ref'!$F:$F,0),MATCH(B368,'Keyword &amp; Type ref'!$1:$1,0))</f>
        <v>#N/A</v>
      </c>
      <c r="R368" s="70" t="e">
        <f>VLOOKUP(J368,'Keyword &amp; Type ref'!$F:$L,7,FALSE)</f>
        <v>#N/A</v>
      </c>
      <c r="S368" s="71" t="e">
        <f>CONCATENATE(E368,":",VLOOKUP(J368,'Keyword &amp; Type ref'!F:H, 3,FALSE),":",$X368)</f>
        <v>#N/A</v>
      </c>
      <c r="T368" s="72" t="e">
        <f t="shared" si="10"/>
        <v>#N/A</v>
      </c>
      <c r="U368" s="73"/>
      <c r="V368" s="74" t="e">
        <f t="shared" si="11"/>
        <v>#N/A</v>
      </c>
      <c r="W368" s="75"/>
      <c r="X368" s="68"/>
      <c r="Y368" s="68"/>
      <c r="Z368" s="76"/>
      <c r="AA368" s="77" t="e">
        <f>INDEX('MFR_List ref'!$A:$A,MATCH($AB368,'MFR_List ref'!$B:$B,0))</f>
        <v>#N/A</v>
      </c>
      <c r="AB368" s="62"/>
      <c r="AC368" s="78"/>
      <c r="AD368" s="79"/>
      <c r="AE368" s="80"/>
      <c r="AF368" s="60"/>
      <c r="AG368" s="73"/>
      <c r="AH368" s="73"/>
      <c r="AI368" s="73"/>
      <c r="AJ368" s="60"/>
      <c r="AK368" s="73"/>
      <c r="AL368" s="73"/>
      <c r="AM368" s="81"/>
      <c r="AN368" s="73"/>
      <c r="AO368" s="78"/>
      <c r="AP368" s="78"/>
      <c r="AQ368" s="78"/>
      <c r="AR368" s="78"/>
      <c r="AS368" s="73"/>
      <c r="AT368" s="73"/>
      <c r="AU368" s="73"/>
      <c r="AV368" s="78"/>
      <c r="AW368" s="73"/>
      <c r="AX368" s="73"/>
      <c r="AY368" s="82"/>
      <c r="AZ368" s="82"/>
      <c r="BA368" s="73"/>
      <c r="BB368" s="73"/>
      <c r="BC368" s="82"/>
      <c r="BD368" s="73"/>
      <c r="BE368" s="73"/>
      <c r="BF368" s="73"/>
      <c r="BG368" s="73"/>
      <c r="BH368" s="82"/>
      <c r="BI368" s="82"/>
      <c r="BJ368" s="82"/>
      <c r="BK368" s="82"/>
      <c r="BL368" s="82"/>
      <c r="BM368" s="82"/>
      <c r="BN368" s="82"/>
      <c r="BO368" s="73"/>
      <c r="BP368" s="68"/>
      <c r="BQ368" s="73"/>
      <c r="BR368" s="48"/>
    </row>
    <row r="369" spans="1:70" s="47" customFormat="1" ht="34.799999999999997" customHeight="1" x14ac:dyDescent="0.3">
      <c r="A369" s="60"/>
      <c r="B369" s="61" t="e">
        <f>VLOOKUP(E369,'Active-Bldg List ref'!$A:$E,4,FALSE)</f>
        <v>#N/A</v>
      </c>
      <c r="C369" s="61" t="e">
        <f>VLOOKUP(E369,'Active-Bldg List ref'!$A:$E,5,FALSE)</f>
        <v>#N/A</v>
      </c>
      <c r="D369" s="61" t="e">
        <f>VLOOKUP(E369,'Active-Bldg List ref'!$A:$B,2,FALSE)</f>
        <v>#N/A</v>
      </c>
      <c r="E369" s="61" t="e">
        <f>INDEX('Active-Bldg List ref'!$A:$A,MATCH(F369,'Active-Bldg List ref'!$C:$C,0))</f>
        <v>#N/A</v>
      </c>
      <c r="F369" s="62"/>
      <c r="G369" s="63"/>
      <c r="H369" s="64"/>
      <c r="I369" s="61" t="e">
        <f>INDEX('Keyword &amp; Type ref'!B:B,MATCH(K369,'Keyword &amp; Type ref'!D:D,0))</f>
        <v>#N/A</v>
      </c>
      <c r="J369" s="66" t="e">
        <f>INDEX('Keyword &amp; Type ref'!F:F,MATCH(L369,'Keyword &amp; Type ref'!H:H,0))</f>
        <v>#N/A</v>
      </c>
      <c r="K369" s="65"/>
      <c r="L369" s="65"/>
      <c r="M369" s="62"/>
      <c r="N369" s="67"/>
      <c r="O369" s="68"/>
      <c r="P369" s="68"/>
      <c r="Q369" s="69" t="e">
        <f>INDEX('Keyword &amp; Type ref'!$F:$V,MATCH(J369,'Keyword &amp; Type ref'!$F:$F,0),MATCH(B369,'Keyword &amp; Type ref'!$1:$1,0))</f>
        <v>#N/A</v>
      </c>
      <c r="R369" s="70" t="e">
        <f>VLOOKUP(J369,'Keyword &amp; Type ref'!$F:$L,7,FALSE)</f>
        <v>#N/A</v>
      </c>
      <c r="S369" s="71" t="e">
        <f>CONCATENATE(E369,":",VLOOKUP(J369,'Keyword &amp; Type ref'!F:H, 3,FALSE),":",$X369)</f>
        <v>#N/A</v>
      </c>
      <c r="T369" s="72" t="e">
        <f t="shared" si="10"/>
        <v>#N/A</v>
      </c>
      <c r="U369" s="73"/>
      <c r="V369" s="74" t="e">
        <f t="shared" si="11"/>
        <v>#N/A</v>
      </c>
      <c r="W369" s="75"/>
      <c r="X369" s="68"/>
      <c r="Y369" s="68"/>
      <c r="Z369" s="76"/>
      <c r="AA369" s="77" t="e">
        <f>INDEX('MFR_List ref'!$A:$A,MATCH($AB369,'MFR_List ref'!$B:$B,0))</f>
        <v>#N/A</v>
      </c>
      <c r="AB369" s="62"/>
      <c r="AC369" s="78"/>
      <c r="AD369" s="79"/>
      <c r="AE369" s="80"/>
      <c r="AF369" s="60"/>
      <c r="AG369" s="73"/>
      <c r="AH369" s="73"/>
      <c r="AI369" s="73"/>
      <c r="AJ369" s="60"/>
      <c r="AK369" s="73"/>
      <c r="AL369" s="73"/>
      <c r="AM369" s="81"/>
      <c r="AN369" s="73"/>
      <c r="AO369" s="78"/>
      <c r="AP369" s="78"/>
      <c r="AQ369" s="78"/>
      <c r="AR369" s="78"/>
      <c r="AS369" s="73"/>
      <c r="AT369" s="73"/>
      <c r="AU369" s="73"/>
      <c r="AV369" s="78"/>
      <c r="AW369" s="73"/>
      <c r="AX369" s="73"/>
      <c r="AY369" s="82"/>
      <c r="AZ369" s="82"/>
      <c r="BA369" s="73"/>
      <c r="BB369" s="73"/>
      <c r="BC369" s="82"/>
      <c r="BD369" s="73"/>
      <c r="BE369" s="73"/>
      <c r="BF369" s="73"/>
      <c r="BG369" s="73"/>
      <c r="BH369" s="82"/>
      <c r="BI369" s="82"/>
      <c r="BJ369" s="82"/>
      <c r="BK369" s="82"/>
      <c r="BL369" s="82"/>
      <c r="BM369" s="82"/>
      <c r="BN369" s="82"/>
      <c r="BO369" s="73"/>
      <c r="BP369" s="68"/>
      <c r="BQ369" s="73"/>
      <c r="BR369" s="48"/>
    </row>
    <row r="370" spans="1:70" s="47" customFormat="1" ht="34.799999999999997" customHeight="1" x14ac:dyDescent="0.3">
      <c r="A370" s="60"/>
      <c r="B370" s="61" t="e">
        <f>VLOOKUP(E370,'Active-Bldg List ref'!$A:$E,4,FALSE)</f>
        <v>#N/A</v>
      </c>
      <c r="C370" s="61" t="e">
        <f>VLOOKUP(E370,'Active-Bldg List ref'!$A:$E,5,FALSE)</f>
        <v>#N/A</v>
      </c>
      <c r="D370" s="61" t="e">
        <f>VLOOKUP(E370,'Active-Bldg List ref'!$A:$B,2,FALSE)</f>
        <v>#N/A</v>
      </c>
      <c r="E370" s="61" t="e">
        <f>INDEX('Active-Bldg List ref'!$A:$A,MATCH(F370,'Active-Bldg List ref'!$C:$C,0))</f>
        <v>#N/A</v>
      </c>
      <c r="F370" s="62"/>
      <c r="G370" s="63"/>
      <c r="H370" s="64"/>
      <c r="I370" s="61" t="e">
        <f>INDEX('Keyword &amp; Type ref'!B:B,MATCH(K370,'Keyword &amp; Type ref'!D:D,0))</f>
        <v>#N/A</v>
      </c>
      <c r="J370" s="66" t="e">
        <f>INDEX('Keyword &amp; Type ref'!F:F,MATCH(L370,'Keyword &amp; Type ref'!H:H,0))</f>
        <v>#N/A</v>
      </c>
      <c r="K370" s="65"/>
      <c r="L370" s="65"/>
      <c r="M370" s="62"/>
      <c r="N370" s="67"/>
      <c r="O370" s="68"/>
      <c r="P370" s="68"/>
      <c r="Q370" s="69" t="e">
        <f>INDEX('Keyword &amp; Type ref'!$F:$V,MATCH(J370,'Keyword &amp; Type ref'!$F:$F,0),MATCH(B370,'Keyword &amp; Type ref'!$1:$1,0))</f>
        <v>#N/A</v>
      </c>
      <c r="R370" s="70" t="e">
        <f>VLOOKUP(J370,'Keyword &amp; Type ref'!$F:$L,7,FALSE)</f>
        <v>#N/A</v>
      </c>
      <c r="S370" s="71" t="e">
        <f>CONCATENATE(E370,":",VLOOKUP(J370,'Keyword &amp; Type ref'!F:H, 3,FALSE),":",$X370)</f>
        <v>#N/A</v>
      </c>
      <c r="T370" s="72" t="e">
        <f t="shared" si="10"/>
        <v>#N/A</v>
      </c>
      <c r="U370" s="73"/>
      <c r="V370" s="74" t="e">
        <f t="shared" si="11"/>
        <v>#N/A</v>
      </c>
      <c r="W370" s="75"/>
      <c r="X370" s="68"/>
      <c r="Y370" s="68"/>
      <c r="Z370" s="76"/>
      <c r="AA370" s="77" t="e">
        <f>INDEX('MFR_List ref'!$A:$A,MATCH($AB370,'MFR_List ref'!$B:$B,0))</f>
        <v>#N/A</v>
      </c>
      <c r="AB370" s="62"/>
      <c r="AC370" s="78"/>
      <c r="AD370" s="79"/>
      <c r="AE370" s="80"/>
      <c r="AF370" s="60"/>
      <c r="AG370" s="73"/>
      <c r="AH370" s="73"/>
      <c r="AI370" s="73"/>
      <c r="AJ370" s="60"/>
      <c r="AK370" s="73"/>
      <c r="AL370" s="73"/>
      <c r="AM370" s="81"/>
      <c r="AN370" s="73"/>
      <c r="AO370" s="78"/>
      <c r="AP370" s="78"/>
      <c r="AQ370" s="78"/>
      <c r="AR370" s="78"/>
      <c r="AS370" s="73"/>
      <c r="AT370" s="73"/>
      <c r="AU370" s="73"/>
      <c r="AV370" s="78"/>
      <c r="AW370" s="73"/>
      <c r="AX370" s="73"/>
      <c r="AY370" s="82"/>
      <c r="AZ370" s="82"/>
      <c r="BA370" s="73"/>
      <c r="BB370" s="73"/>
      <c r="BC370" s="82"/>
      <c r="BD370" s="73"/>
      <c r="BE370" s="73"/>
      <c r="BF370" s="73"/>
      <c r="BG370" s="73"/>
      <c r="BH370" s="82"/>
      <c r="BI370" s="82"/>
      <c r="BJ370" s="82"/>
      <c r="BK370" s="82"/>
      <c r="BL370" s="82"/>
      <c r="BM370" s="82"/>
      <c r="BN370" s="82"/>
      <c r="BO370" s="73"/>
      <c r="BP370" s="68"/>
      <c r="BQ370" s="73"/>
      <c r="BR370" s="48"/>
    </row>
    <row r="371" spans="1:70" s="47" customFormat="1" ht="34.799999999999997" customHeight="1" x14ac:dyDescent="0.3">
      <c r="A371" s="60"/>
      <c r="B371" s="61" t="e">
        <f>VLOOKUP(E371,'Active-Bldg List ref'!$A:$E,4,FALSE)</f>
        <v>#N/A</v>
      </c>
      <c r="C371" s="61" t="e">
        <f>VLOOKUP(E371,'Active-Bldg List ref'!$A:$E,5,FALSE)</f>
        <v>#N/A</v>
      </c>
      <c r="D371" s="61" t="e">
        <f>VLOOKUP(E371,'Active-Bldg List ref'!$A:$B,2,FALSE)</f>
        <v>#N/A</v>
      </c>
      <c r="E371" s="61" t="e">
        <f>INDEX('Active-Bldg List ref'!$A:$A,MATCH(F371,'Active-Bldg List ref'!$C:$C,0))</f>
        <v>#N/A</v>
      </c>
      <c r="F371" s="62"/>
      <c r="G371" s="63"/>
      <c r="H371" s="64"/>
      <c r="I371" s="61" t="e">
        <f>INDEX('Keyword &amp; Type ref'!B:B,MATCH(K371,'Keyword &amp; Type ref'!D:D,0))</f>
        <v>#N/A</v>
      </c>
      <c r="J371" s="66" t="e">
        <f>INDEX('Keyword &amp; Type ref'!F:F,MATCH(L371,'Keyword &amp; Type ref'!H:H,0))</f>
        <v>#N/A</v>
      </c>
      <c r="K371" s="65"/>
      <c r="L371" s="65"/>
      <c r="M371" s="62"/>
      <c r="N371" s="67"/>
      <c r="O371" s="68"/>
      <c r="P371" s="68"/>
      <c r="Q371" s="69" t="e">
        <f>INDEX('Keyword &amp; Type ref'!$F:$V,MATCH(J371,'Keyword &amp; Type ref'!$F:$F,0),MATCH(B371,'Keyword &amp; Type ref'!$1:$1,0))</f>
        <v>#N/A</v>
      </c>
      <c r="R371" s="70" t="e">
        <f>VLOOKUP(J371,'Keyword &amp; Type ref'!$F:$L,7,FALSE)</f>
        <v>#N/A</v>
      </c>
      <c r="S371" s="71" t="e">
        <f>CONCATENATE(E371,":",VLOOKUP(J371,'Keyword &amp; Type ref'!F:H, 3,FALSE),":",$X371)</f>
        <v>#N/A</v>
      </c>
      <c r="T371" s="72" t="e">
        <f t="shared" si="10"/>
        <v>#N/A</v>
      </c>
      <c r="U371" s="73"/>
      <c r="V371" s="74" t="e">
        <f t="shared" si="11"/>
        <v>#N/A</v>
      </c>
      <c r="W371" s="75"/>
      <c r="X371" s="68"/>
      <c r="Y371" s="68"/>
      <c r="Z371" s="76"/>
      <c r="AA371" s="77" t="e">
        <f>INDEX('MFR_List ref'!$A:$A,MATCH($AB371,'MFR_List ref'!$B:$B,0))</f>
        <v>#N/A</v>
      </c>
      <c r="AB371" s="62"/>
      <c r="AC371" s="78"/>
      <c r="AD371" s="79"/>
      <c r="AE371" s="80"/>
      <c r="AF371" s="60"/>
      <c r="AG371" s="73"/>
      <c r="AH371" s="73"/>
      <c r="AI371" s="73"/>
      <c r="AJ371" s="60"/>
      <c r="AK371" s="73"/>
      <c r="AL371" s="73"/>
      <c r="AM371" s="81"/>
      <c r="AN371" s="73"/>
      <c r="AO371" s="78"/>
      <c r="AP371" s="78"/>
      <c r="AQ371" s="78"/>
      <c r="AR371" s="78"/>
      <c r="AS371" s="73"/>
      <c r="AT371" s="73"/>
      <c r="AU371" s="73"/>
      <c r="AV371" s="78"/>
      <c r="AW371" s="73"/>
      <c r="AX371" s="73"/>
      <c r="AY371" s="82"/>
      <c r="AZ371" s="82"/>
      <c r="BA371" s="73"/>
      <c r="BB371" s="73"/>
      <c r="BC371" s="82"/>
      <c r="BD371" s="73"/>
      <c r="BE371" s="73"/>
      <c r="BF371" s="73"/>
      <c r="BG371" s="73"/>
      <c r="BH371" s="82"/>
      <c r="BI371" s="82"/>
      <c r="BJ371" s="82"/>
      <c r="BK371" s="82"/>
      <c r="BL371" s="82"/>
      <c r="BM371" s="82"/>
      <c r="BN371" s="82"/>
      <c r="BO371" s="73"/>
      <c r="BP371" s="68"/>
      <c r="BQ371" s="73"/>
      <c r="BR371" s="48"/>
    </row>
    <row r="372" spans="1:70" s="47" customFormat="1" ht="34.799999999999997" customHeight="1" x14ac:dyDescent="0.3">
      <c r="A372" s="60"/>
      <c r="B372" s="61" t="e">
        <f>VLOOKUP(E372,'Active-Bldg List ref'!$A:$E,4,FALSE)</f>
        <v>#N/A</v>
      </c>
      <c r="C372" s="61" t="e">
        <f>VLOOKUP(E372,'Active-Bldg List ref'!$A:$E,5,FALSE)</f>
        <v>#N/A</v>
      </c>
      <c r="D372" s="61" t="e">
        <f>VLOOKUP(E372,'Active-Bldg List ref'!$A:$B,2,FALSE)</f>
        <v>#N/A</v>
      </c>
      <c r="E372" s="61" t="e">
        <f>INDEX('Active-Bldg List ref'!$A:$A,MATCH(F372,'Active-Bldg List ref'!$C:$C,0))</f>
        <v>#N/A</v>
      </c>
      <c r="F372" s="62"/>
      <c r="G372" s="63"/>
      <c r="H372" s="64"/>
      <c r="I372" s="61" t="e">
        <f>INDEX('Keyword &amp; Type ref'!B:B,MATCH(K372,'Keyword &amp; Type ref'!D:D,0))</f>
        <v>#N/A</v>
      </c>
      <c r="J372" s="66" t="e">
        <f>INDEX('Keyword &amp; Type ref'!F:F,MATCH(L372,'Keyword &amp; Type ref'!H:H,0))</f>
        <v>#N/A</v>
      </c>
      <c r="K372" s="65"/>
      <c r="L372" s="65"/>
      <c r="M372" s="62"/>
      <c r="N372" s="67"/>
      <c r="O372" s="68"/>
      <c r="P372" s="68"/>
      <c r="Q372" s="69" t="e">
        <f>INDEX('Keyword &amp; Type ref'!$F:$V,MATCH(J372,'Keyword &amp; Type ref'!$F:$F,0),MATCH(B372,'Keyword &amp; Type ref'!$1:$1,0))</f>
        <v>#N/A</v>
      </c>
      <c r="R372" s="70" t="e">
        <f>VLOOKUP(J372,'Keyword &amp; Type ref'!$F:$L,7,FALSE)</f>
        <v>#N/A</v>
      </c>
      <c r="S372" s="71" t="e">
        <f>CONCATENATE(E372,":",VLOOKUP(J372,'Keyword &amp; Type ref'!F:H, 3,FALSE),":",$X372)</f>
        <v>#N/A</v>
      </c>
      <c r="T372" s="72" t="e">
        <f t="shared" si="10"/>
        <v>#N/A</v>
      </c>
      <c r="U372" s="73"/>
      <c r="V372" s="74" t="e">
        <f t="shared" si="11"/>
        <v>#N/A</v>
      </c>
      <c r="W372" s="75"/>
      <c r="X372" s="68"/>
      <c r="Y372" s="68"/>
      <c r="Z372" s="76"/>
      <c r="AA372" s="77" t="e">
        <f>INDEX('MFR_List ref'!$A:$A,MATCH($AB372,'MFR_List ref'!$B:$B,0))</f>
        <v>#N/A</v>
      </c>
      <c r="AB372" s="62"/>
      <c r="AC372" s="78"/>
      <c r="AD372" s="79"/>
      <c r="AE372" s="80"/>
      <c r="AF372" s="60"/>
      <c r="AG372" s="73"/>
      <c r="AH372" s="73"/>
      <c r="AI372" s="73"/>
      <c r="AJ372" s="60"/>
      <c r="AK372" s="73"/>
      <c r="AL372" s="73"/>
      <c r="AM372" s="81"/>
      <c r="AN372" s="73"/>
      <c r="AO372" s="78"/>
      <c r="AP372" s="78"/>
      <c r="AQ372" s="78"/>
      <c r="AR372" s="78"/>
      <c r="AS372" s="73"/>
      <c r="AT372" s="73"/>
      <c r="AU372" s="73"/>
      <c r="AV372" s="78"/>
      <c r="AW372" s="73"/>
      <c r="AX372" s="73"/>
      <c r="AY372" s="82"/>
      <c r="AZ372" s="82"/>
      <c r="BA372" s="73"/>
      <c r="BB372" s="73"/>
      <c r="BC372" s="82"/>
      <c r="BD372" s="73"/>
      <c r="BE372" s="73"/>
      <c r="BF372" s="73"/>
      <c r="BG372" s="73"/>
      <c r="BH372" s="82"/>
      <c r="BI372" s="82"/>
      <c r="BJ372" s="82"/>
      <c r="BK372" s="82"/>
      <c r="BL372" s="82"/>
      <c r="BM372" s="82"/>
      <c r="BN372" s="82"/>
      <c r="BO372" s="73"/>
      <c r="BP372" s="68"/>
      <c r="BQ372" s="73"/>
      <c r="BR372" s="48"/>
    </row>
    <row r="373" spans="1:70" s="47" customFormat="1" ht="34.799999999999997" customHeight="1" x14ac:dyDescent="0.3">
      <c r="A373" s="60"/>
      <c r="B373" s="61" t="e">
        <f>VLOOKUP(E373,'Active-Bldg List ref'!$A:$E,4,FALSE)</f>
        <v>#N/A</v>
      </c>
      <c r="C373" s="61" t="e">
        <f>VLOOKUP(E373,'Active-Bldg List ref'!$A:$E,5,FALSE)</f>
        <v>#N/A</v>
      </c>
      <c r="D373" s="61" t="e">
        <f>VLOOKUP(E373,'Active-Bldg List ref'!$A:$B,2,FALSE)</f>
        <v>#N/A</v>
      </c>
      <c r="E373" s="61" t="e">
        <f>INDEX('Active-Bldg List ref'!$A:$A,MATCH(F373,'Active-Bldg List ref'!$C:$C,0))</f>
        <v>#N/A</v>
      </c>
      <c r="F373" s="62"/>
      <c r="G373" s="63"/>
      <c r="H373" s="64"/>
      <c r="I373" s="61" t="e">
        <f>INDEX('Keyword &amp; Type ref'!B:B,MATCH(K373,'Keyword &amp; Type ref'!D:D,0))</f>
        <v>#N/A</v>
      </c>
      <c r="J373" s="66" t="e">
        <f>INDEX('Keyword &amp; Type ref'!F:F,MATCH(L373,'Keyword &amp; Type ref'!H:H,0))</f>
        <v>#N/A</v>
      </c>
      <c r="K373" s="65"/>
      <c r="L373" s="65"/>
      <c r="M373" s="62"/>
      <c r="N373" s="67"/>
      <c r="O373" s="68"/>
      <c r="P373" s="68"/>
      <c r="Q373" s="69" t="e">
        <f>INDEX('Keyword &amp; Type ref'!$F:$V,MATCH(J373,'Keyword &amp; Type ref'!$F:$F,0),MATCH(B373,'Keyword &amp; Type ref'!$1:$1,0))</f>
        <v>#N/A</v>
      </c>
      <c r="R373" s="70" t="e">
        <f>VLOOKUP(J373,'Keyword &amp; Type ref'!$F:$L,7,FALSE)</f>
        <v>#N/A</v>
      </c>
      <c r="S373" s="71" t="e">
        <f>CONCATENATE(E373,":",VLOOKUP(J373,'Keyword &amp; Type ref'!F:H, 3,FALSE),":",$X373)</f>
        <v>#N/A</v>
      </c>
      <c r="T373" s="72" t="e">
        <f t="shared" si="10"/>
        <v>#N/A</v>
      </c>
      <c r="U373" s="73"/>
      <c r="V373" s="74" t="e">
        <f t="shared" si="11"/>
        <v>#N/A</v>
      </c>
      <c r="W373" s="75"/>
      <c r="X373" s="68"/>
      <c r="Y373" s="68"/>
      <c r="Z373" s="76"/>
      <c r="AA373" s="77" t="e">
        <f>INDEX('MFR_List ref'!$A:$A,MATCH($AB373,'MFR_List ref'!$B:$B,0))</f>
        <v>#N/A</v>
      </c>
      <c r="AB373" s="62"/>
      <c r="AC373" s="78"/>
      <c r="AD373" s="79"/>
      <c r="AE373" s="80"/>
      <c r="AF373" s="60"/>
      <c r="AG373" s="73"/>
      <c r="AH373" s="73"/>
      <c r="AI373" s="73"/>
      <c r="AJ373" s="60"/>
      <c r="AK373" s="73"/>
      <c r="AL373" s="73"/>
      <c r="AM373" s="81"/>
      <c r="AN373" s="73"/>
      <c r="AO373" s="78"/>
      <c r="AP373" s="78"/>
      <c r="AQ373" s="78"/>
      <c r="AR373" s="78"/>
      <c r="AS373" s="73"/>
      <c r="AT373" s="73"/>
      <c r="AU373" s="73"/>
      <c r="AV373" s="78"/>
      <c r="AW373" s="73"/>
      <c r="AX373" s="73"/>
      <c r="AY373" s="82"/>
      <c r="AZ373" s="82"/>
      <c r="BA373" s="73"/>
      <c r="BB373" s="73"/>
      <c r="BC373" s="82"/>
      <c r="BD373" s="73"/>
      <c r="BE373" s="73"/>
      <c r="BF373" s="73"/>
      <c r="BG373" s="73"/>
      <c r="BH373" s="82"/>
      <c r="BI373" s="82"/>
      <c r="BJ373" s="82"/>
      <c r="BK373" s="82"/>
      <c r="BL373" s="82"/>
      <c r="BM373" s="82"/>
      <c r="BN373" s="82"/>
      <c r="BO373" s="73"/>
      <c r="BP373" s="68"/>
      <c r="BQ373" s="73"/>
      <c r="BR373" s="48"/>
    </row>
    <row r="374" spans="1:70" s="47" customFormat="1" ht="34.799999999999997" customHeight="1" x14ac:dyDescent="0.3">
      <c r="A374" s="60"/>
      <c r="B374" s="61" t="e">
        <f>VLOOKUP(E374,'Active-Bldg List ref'!$A:$E,4,FALSE)</f>
        <v>#N/A</v>
      </c>
      <c r="C374" s="61" t="e">
        <f>VLOOKUP(E374,'Active-Bldg List ref'!$A:$E,5,FALSE)</f>
        <v>#N/A</v>
      </c>
      <c r="D374" s="61" t="e">
        <f>VLOOKUP(E374,'Active-Bldg List ref'!$A:$B,2,FALSE)</f>
        <v>#N/A</v>
      </c>
      <c r="E374" s="61" t="e">
        <f>INDEX('Active-Bldg List ref'!$A:$A,MATCH(F374,'Active-Bldg List ref'!$C:$C,0))</f>
        <v>#N/A</v>
      </c>
      <c r="F374" s="62"/>
      <c r="G374" s="63"/>
      <c r="H374" s="64"/>
      <c r="I374" s="61" t="e">
        <f>INDEX('Keyword &amp; Type ref'!B:B,MATCH(K374,'Keyword &amp; Type ref'!D:D,0))</f>
        <v>#N/A</v>
      </c>
      <c r="J374" s="66" t="e">
        <f>INDEX('Keyword &amp; Type ref'!F:F,MATCH(L374,'Keyword &amp; Type ref'!H:H,0))</f>
        <v>#N/A</v>
      </c>
      <c r="K374" s="65"/>
      <c r="L374" s="65"/>
      <c r="M374" s="62"/>
      <c r="N374" s="67"/>
      <c r="O374" s="68"/>
      <c r="P374" s="68"/>
      <c r="Q374" s="69" t="e">
        <f>INDEX('Keyword &amp; Type ref'!$F:$V,MATCH(J374,'Keyword &amp; Type ref'!$F:$F,0),MATCH(B374,'Keyword &amp; Type ref'!$1:$1,0))</f>
        <v>#N/A</v>
      </c>
      <c r="R374" s="70" t="e">
        <f>VLOOKUP(J374,'Keyword &amp; Type ref'!$F:$L,7,FALSE)</f>
        <v>#N/A</v>
      </c>
      <c r="S374" s="71" t="e">
        <f>CONCATENATE(E374,":",VLOOKUP(J374,'Keyword &amp; Type ref'!F:H, 3,FALSE),":",$X374)</f>
        <v>#N/A</v>
      </c>
      <c r="T374" s="72" t="e">
        <f t="shared" si="10"/>
        <v>#N/A</v>
      </c>
      <c r="U374" s="73"/>
      <c r="V374" s="74" t="e">
        <f t="shared" si="11"/>
        <v>#N/A</v>
      </c>
      <c r="W374" s="75"/>
      <c r="X374" s="68"/>
      <c r="Y374" s="68"/>
      <c r="Z374" s="76"/>
      <c r="AA374" s="77" t="e">
        <f>INDEX('MFR_List ref'!$A:$A,MATCH($AB374,'MFR_List ref'!$B:$B,0))</f>
        <v>#N/A</v>
      </c>
      <c r="AB374" s="62"/>
      <c r="AC374" s="78"/>
      <c r="AD374" s="79"/>
      <c r="AE374" s="80"/>
      <c r="AF374" s="60"/>
      <c r="AG374" s="73"/>
      <c r="AH374" s="73"/>
      <c r="AI374" s="73"/>
      <c r="AJ374" s="60"/>
      <c r="AK374" s="73"/>
      <c r="AL374" s="73"/>
      <c r="AM374" s="81"/>
      <c r="AN374" s="73"/>
      <c r="AO374" s="78"/>
      <c r="AP374" s="78"/>
      <c r="AQ374" s="78"/>
      <c r="AR374" s="78"/>
      <c r="AS374" s="73"/>
      <c r="AT374" s="73"/>
      <c r="AU374" s="73"/>
      <c r="AV374" s="78"/>
      <c r="AW374" s="73"/>
      <c r="AX374" s="73"/>
      <c r="AY374" s="82"/>
      <c r="AZ374" s="82"/>
      <c r="BA374" s="73"/>
      <c r="BB374" s="73"/>
      <c r="BC374" s="82"/>
      <c r="BD374" s="73"/>
      <c r="BE374" s="73"/>
      <c r="BF374" s="73"/>
      <c r="BG374" s="73"/>
      <c r="BH374" s="82"/>
      <c r="BI374" s="82"/>
      <c r="BJ374" s="82"/>
      <c r="BK374" s="82"/>
      <c r="BL374" s="82"/>
      <c r="BM374" s="82"/>
      <c r="BN374" s="82"/>
      <c r="BO374" s="73"/>
      <c r="BP374" s="68"/>
      <c r="BQ374" s="73"/>
      <c r="BR374" s="48"/>
    </row>
    <row r="375" spans="1:70" s="47" customFormat="1" ht="34.799999999999997" customHeight="1" x14ac:dyDescent="0.3">
      <c r="A375" s="60"/>
      <c r="B375" s="61" t="e">
        <f>VLOOKUP(E375,'Active-Bldg List ref'!$A:$E,4,FALSE)</f>
        <v>#N/A</v>
      </c>
      <c r="C375" s="61" t="e">
        <f>VLOOKUP(E375,'Active-Bldg List ref'!$A:$E,5,FALSE)</f>
        <v>#N/A</v>
      </c>
      <c r="D375" s="61" t="e">
        <f>VLOOKUP(E375,'Active-Bldg List ref'!$A:$B,2,FALSE)</f>
        <v>#N/A</v>
      </c>
      <c r="E375" s="61" t="e">
        <f>INDEX('Active-Bldg List ref'!$A:$A,MATCH(F375,'Active-Bldg List ref'!$C:$C,0))</f>
        <v>#N/A</v>
      </c>
      <c r="F375" s="62"/>
      <c r="G375" s="63"/>
      <c r="H375" s="64"/>
      <c r="I375" s="61" t="e">
        <f>INDEX('Keyword &amp; Type ref'!B:B,MATCH(K375,'Keyword &amp; Type ref'!D:D,0))</f>
        <v>#N/A</v>
      </c>
      <c r="J375" s="66" t="e">
        <f>INDEX('Keyword &amp; Type ref'!F:F,MATCH(L375,'Keyword &amp; Type ref'!H:H,0))</f>
        <v>#N/A</v>
      </c>
      <c r="K375" s="65"/>
      <c r="L375" s="65"/>
      <c r="M375" s="62"/>
      <c r="N375" s="67"/>
      <c r="O375" s="68"/>
      <c r="P375" s="68"/>
      <c r="Q375" s="69" t="e">
        <f>INDEX('Keyword &amp; Type ref'!$F:$V,MATCH(J375,'Keyword &amp; Type ref'!$F:$F,0),MATCH(B375,'Keyword &amp; Type ref'!$1:$1,0))</f>
        <v>#N/A</v>
      </c>
      <c r="R375" s="70" t="e">
        <f>VLOOKUP(J375,'Keyword &amp; Type ref'!$F:$L,7,FALSE)</f>
        <v>#N/A</v>
      </c>
      <c r="S375" s="71" t="e">
        <f>CONCATENATE(E375,":",VLOOKUP(J375,'Keyword &amp; Type ref'!F:H, 3,FALSE),":",$X375)</f>
        <v>#N/A</v>
      </c>
      <c r="T375" s="72" t="e">
        <f t="shared" si="10"/>
        <v>#N/A</v>
      </c>
      <c r="U375" s="73"/>
      <c r="V375" s="74" t="e">
        <f t="shared" si="11"/>
        <v>#N/A</v>
      </c>
      <c r="W375" s="75"/>
      <c r="X375" s="68"/>
      <c r="Y375" s="68"/>
      <c r="Z375" s="76"/>
      <c r="AA375" s="77" t="e">
        <f>INDEX('MFR_List ref'!$A:$A,MATCH($AB375,'MFR_List ref'!$B:$B,0))</f>
        <v>#N/A</v>
      </c>
      <c r="AB375" s="62"/>
      <c r="AC375" s="78"/>
      <c r="AD375" s="79"/>
      <c r="AE375" s="80"/>
      <c r="AF375" s="60"/>
      <c r="AG375" s="73"/>
      <c r="AH375" s="73"/>
      <c r="AI375" s="73"/>
      <c r="AJ375" s="60"/>
      <c r="AK375" s="73"/>
      <c r="AL375" s="73"/>
      <c r="AM375" s="81"/>
      <c r="AN375" s="73"/>
      <c r="AO375" s="78"/>
      <c r="AP375" s="78"/>
      <c r="AQ375" s="78"/>
      <c r="AR375" s="78"/>
      <c r="AS375" s="73"/>
      <c r="AT375" s="73"/>
      <c r="AU375" s="73"/>
      <c r="AV375" s="78"/>
      <c r="AW375" s="73"/>
      <c r="AX375" s="73"/>
      <c r="AY375" s="82"/>
      <c r="AZ375" s="82"/>
      <c r="BA375" s="73"/>
      <c r="BB375" s="73"/>
      <c r="BC375" s="82"/>
      <c r="BD375" s="73"/>
      <c r="BE375" s="73"/>
      <c r="BF375" s="73"/>
      <c r="BG375" s="73"/>
      <c r="BH375" s="82"/>
      <c r="BI375" s="82"/>
      <c r="BJ375" s="82"/>
      <c r="BK375" s="82"/>
      <c r="BL375" s="82"/>
      <c r="BM375" s="82"/>
      <c r="BN375" s="82"/>
      <c r="BO375" s="73"/>
      <c r="BP375" s="68"/>
      <c r="BQ375" s="73"/>
      <c r="BR375" s="48"/>
    </row>
    <row r="376" spans="1:70" s="47" customFormat="1" ht="34.799999999999997" customHeight="1" x14ac:dyDescent="0.3">
      <c r="A376" s="60"/>
      <c r="B376" s="61" t="e">
        <f>VLOOKUP(E376,'Active-Bldg List ref'!$A:$E,4,FALSE)</f>
        <v>#N/A</v>
      </c>
      <c r="C376" s="61" t="e">
        <f>VLOOKUP(E376,'Active-Bldg List ref'!$A:$E,5,FALSE)</f>
        <v>#N/A</v>
      </c>
      <c r="D376" s="61" t="e">
        <f>VLOOKUP(E376,'Active-Bldg List ref'!$A:$B,2,FALSE)</f>
        <v>#N/A</v>
      </c>
      <c r="E376" s="61" t="e">
        <f>INDEX('Active-Bldg List ref'!$A:$A,MATCH(F376,'Active-Bldg List ref'!$C:$C,0))</f>
        <v>#N/A</v>
      </c>
      <c r="F376" s="62"/>
      <c r="G376" s="63"/>
      <c r="H376" s="64"/>
      <c r="I376" s="61" t="e">
        <f>INDEX('Keyword &amp; Type ref'!B:B,MATCH(K376,'Keyword &amp; Type ref'!D:D,0))</f>
        <v>#N/A</v>
      </c>
      <c r="J376" s="66" t="e">
        <f>INDEX('Keyword &amp; Type ref'!F:F,MATCH(L376,'Keyword &amp; Type ref'!H:H,0))</f>
        <v>#N/A</v>
      </c>
      <c r="K376" s="65"/>
      <c r="L376" s="65"/>
      <c r="M376" s="62"/>
      <c r="N376" s="67"/>
      <c r="O376" s="68"/>
      <c r="P376" s="68"/>
      <c r="Q376" s="69" t="e">
        <f>INDEX('Keyword &amp; Type ref'!$F:$V,MATCH(J376,'Keyword &amp; Type ref'!$F:$F,0),MATCH(B376,'Keyword &amp; Type ref'!$1:$1,0))</f>
        <v>#N/A</v>
      </c>
      <c r="R376" s="70" t="e">
        <f>VLOOKUP(J376,'Keyword &amp; Type ref'!$F:$L,7,FALSE)</f>
        <v>#N/A</v>
      </c>
      <c r="S376" s="71" t="e">
        <f>CONCATENATE(E376,":",VLOOKUP(J376,'Keyword &amp; Type ref'!F:H, 3,FALSE),":",$X376)</f>
        <v>#N/A</v>
      </c>
      <c r="T376" s="72" t="e">
        <f t="shared" si="10"/>
        <v>#N/A</v>
      </c>
      <c r="U376" s="73"/>
      <c r="V376" s="74" t="e">
        <f t="shared" si="11"/>
        <v>#N/A</v>
      </c>
      <c r="W376" s="75"/>
      <c r="X376" s="68"/>
      <c r="Y376" s="68"/>
      <c r="Z376" s="76"/>
      <c r="AA376" s="77" t="e">
        <f>INDEX('MFR_List ref'!$A:$A,MATCH($AB376,'MFR_List ref'!$B:$B,0))</f>
        <v>#N/A</v>
      </c>
      <c r="AB376" s="62"/>
      <c r="AC376" s="78"/>
      <c r="AD376" s="79"/>
      <c r="AE376" s="80"/>
      <c r="AF376" s="60"/>
      <c r="AG376" s="73"/>
      <c r="AH376" s="73"/>
      <c r="AI376" s="73"/>
      <c r="AJ376" s="60"/>
      <c r="AK376" s="73"/>
      <c r="AL376" s="73"/>
      <c r="AM376" s="81"/>
      <c r="AN376" s="73"/>
      <c r="AO376" s="78"/>
      <c r="AP376" s="78"/>
      <c r="AQ376" s="78"/>
      <c r="AR376" s="78"/>
      <c r="AS376" s="73"/>
      <c r="AT376" s="73"/>
      <c r="AU376" s="73"/>
      <c r="AV376" s="78"/>
      <c r="AW376" s="73"/>
      <c r="AX376" s="73"/>
      <c r="AY376" s="82"/>
      <c r="AZ376" s="82"/>
      <c r="BA376" s="73"/>
      <c r="BB376" s="73"/>
      <c r="BC376" s="82"/>
      <c r="BD376" s="73"/>
      <c r="BE376" s="73"/>
      <c r="BF376" s="73"/>
      <c r="BG376" s="73"/>
      <c r="BH376" s="82"/>
      <c r="BI376" s="82"/>
      <c r="BJ376" s="82"/>
      <c r="BK376" s="82"/>
      <c r="BL376" s="82"/>
      <c r="BM376" s="82"/>
      <c r="BN376" s="82"/>
      <c r="BO376" s="73"/>
      <c r="BP376" s="68"/>
      <c r="BQ376" s="73"/>
      <c r="BR376" s="48"/>
    </row>
    <row r="377" spans="1:70" s="47" customFormat="1" ht="34.799999999999997" customHeight="1" x14ac:dyDescent="0.3">
      <c r="A377" s="60"/>
      <c r="B377" s="61" t="e">
        <f>VLOOKUP(E377,'Active-Bldg List ref'!$A:$E,4,FALSE)</f>
        <v>#N/A</v>
      </c>
      <c r="C377" s="61" t="e">
        <f>VLOOKUP(E377,'Active-Bldg List ref'!$A:$E,5,FALSE)</f>
        <v>#N/A</v>
      </c>
      <c r="D377" s="61" t="e">
        <f>VLOOKUP(E377,'Active-Bldg List ref'!$A:$B,2,FALSE)</f>
        <v>#N/A</v>
      </c>
      <c r="E377" s="61" t="e">
        <f>INDEX('Active-Bldg List ref'!$A:$A,MATCH(F377,'Active-Bldg List ref'!$C:$C,0))</f>
        <v>#N/A</v>
      </c>
      <c r="F377" s="62"/>
      <c r="G377" s="63"/>
      <c r="H377" s="64"/>
      <c r="I377" s="61" t="e">
        <f>INDEX('Keyword &amp; Type ref'!B:B,MATCH(K377,'Keyword &amp; Type ref'!D:D,0))</f>
        <v>#N/A</v>
      </c>
      <c r="J377" s="66" t="e">
        <f>INDEX('Keyword &amp; Type ref'!F:F,MATCH(L377,'Keyword &amp; Type ref'!H:H,0))</f>
        <v>#N/A</v>
      </c>
      <c r="K377" s="65"/>
      <c r="L377" s="65"/>
      <c r="M377" s="62"/>
      <c r="N377" s="67"/>
      <c r="O377" s="68"/>
      <c r="P377" s="68"/>
      <c r="Q377" s="69" t="e">
        <f>INDEX('Keyword &amp; Type ref'!$F:$V,MATCH(J377,'Keyword &amp; Type ref'!$F:$F,0),MATCH(B377,'Keyword &amp; Type ref'!$1:$1,0))</f>
        <v>#N/A</v>
      </c>
      <c r="R377" s="70" t="e">
        <f>VLOOKUP(J377,'Keyword &amp; Type ref'!$F:$L,7,FALSE)</f>
        <v>#N/A</v>
      </c>
      <c r="S377" s="71" t="e">
        <f>CONCATENATE(E377,":",VLOOKUP(J377,'Keyword &amp; Type ref'!F:H, 3,FALSE),":",$X377)</f>
        <v>#N/A</v>
      </c>
      <c r="T377" s="72" t="e">
        <f t="shared" si="10"/>
        <v>#N/A</v>
      </c>
      <c r="U377" s="73"/>
      <c r="V377" s="74" t="e">
        <f t="shared" si="11"/>
        <v>#N/A</v>
      </c>
      <c r="W377" s="75"/>
      <c r="X377" s="68"/>
      <c r="Y377" s="68"/>
      <c r="Z377" s="76"/>
      <c r="AA377" s="77" t="e">
        <f>INDEX('MFR_List ref'!$A:$A,MATCH($AB377,'MFR_List ref'!$B:$B,0))</f>
        <v>#N/A</v>
      </c>
      <c r="AB377" s="62"/>
      <c r="AC377" s="78"/>
      <c r="AD377" s="79"/>
      <c r="AE377" s="80"/>
      <c r="AF377" s="60"/>
      <c r="AG377" s="73"/>
      <c r="AH377" s="73"/>
      <c r="AI377" s="73"/>
      <c r="AJ377" s="60"/>
      <c r="AK377" s="73"/>
      <c r="AL377" s="73"/>
      <c r="AM377" s="81"/>
      <c r="AN377" s="73"/>
      <c r="AO377" s="78"/>
      <c r="AP377" s="78"/>
      <c r="AQ377" s="78"/>
      <c r="AR377" s="78"/>
      <c r="AS377" s="73"/>
      <c r="AT377" s="73"/>
      <c r="AU377" s="73"/>
      <c r="AV377" s="78"/>
      <c r="AW377" s="73"/>
      <c r="AX377" s="73"/>
      <c r="AY377" s="82"/>
      <c r="AZ377" s="82"/>
      <c r="BA377" s="73"/>
      <c r="BB377" s="73"/>
      <c r="BC377" s="82"/>
      <c r="BD377" s="73"/>
      <c r="BE377" s="73"/>
      <c r="BF377" s="73"/>
      <c r="BG377" s="73"/>
      <c r="BH377" s="82"/>
      <c r="BI377" s="82"/>
      <c r="BJ377" s="82"/>
      <c r="BK377" s="82"/>
      <c r="BL377" s="82"/>
      <c r="BM377" s="82"/>
      <c r="BN377" s="82"/>
      <c r="BO377" s="73"/>
      <c r="BP377" s="68"/>
      <c r="BQ377" s="73"/>
      <c r="BR377" s="48"/>
    </row>
    <row r="378" spans="1:70" s="47" customFormat="1" ht="34.799999999999997" customHeight="1" x14ac:dyDescent="0.3">
      <c r="A378" s="60"/>
      <c r="B378" s="61" t="e">
        <f>VLOOKUP(E378,'Active-Bldg List ref'!$A:$E,4,FALSE)</f>
        <v>#N/A</v>
      </c>
      <c r="C378" s="61" t="e">
        <f>VLOOKUP(E378,'Active-Bldg List ref'!$A:$E,5,FALSE)</f>
        <v>#N/A</v>
      </c>
      <c r="D378" s="61" t="e">
        <f>VLOOKUP(E378,'Active-Bldg List ref'!$A:$B,2,FALSE)</f>
        <v>#N/A</v>
      </c>
      <c r="E378" s="61" t="e">
        <f>INDEX('Active-Bldg List ref'!$A:$A,MATCH(F378,'Active-Bldg List ref'!$C:$C,0))</f>
        <v>#N/A</v>
      </c>
      <c r="F378" s="62"/>
      <c r="G378" s="63"/>
      <c r="H378" s="64"/>
      <c r="I378" s="61" t="e">
        <f>INDEX('Keyword &amp; Type ref'!B:B,MATCH(K378,'Keyword &amp; Type ref'!D:D,0))</f>
        <v>#N/A</v>
      </c>
      <c r="J378" s="66" t="e">
        <f>INDEX('Keyword &amp; Type ref'!F:F,MATCH(L378,'Keyword &amp; Type ref'!H:H,0))</f>
        <v>#N/A</v>
      </c>
      <c r="K378" s="65"/>
      <c r="L378" s="65"/>
      <c r="M378" s="62"/>
      <c r="N378" s="67"/>
      <c r="O378" s="68"/>
      <c r="P378" s="68"/>
      <c r="Q378" s="69" t="e">
        <f>INDEX('Keyword &amp; Type ref'!$F:$V,MATCH(J378,'Keyword &amp; Type ref'!$F:$F,0),MATCH(B378,'Keyword &amp; Type ref'!$1:$1,0))</f>
        <v>#N/A</v>
      </c>
      <c r="R378" s="70" t="e">
        <f>VLOOKUP(J378,'Keyword &amp; Type ref'!$F:$L,7,FALSE)</f>
        <v>#N/A</v>
      </c>
      <c r="S378" s="71" t="e">
        <f>CONCATENATE(E378,":",VLOOKUP(J378,'Keyword &amp; Type ref'!F:H, 3,FALSE),":",$X378)</f>
        <v>#N/A</v>
      </c>
      <c r="T378" s="72" t="e">
        <f t="shared" si="10"/>
        <v>#N/A</v>
      </c>
      <c r="U378" s="73"/>
      <c r="V378" s="74" t="e">
        <f t="shared" si="11"/>
        <v>#N/A</v>
      </c>
      <c r="W378" s="75"/>
      <c r="X378" s="68"/>
      <c r="Y378" s="68"/>
      <c r="Z378" s="76"/>
      <c r="AA378" s="77" t="e">
        <f>INDEX('MFR_List ref'!$A:$A,MATCH($AB378,'MFR_List ref'!$B:$B,0))</f>
        <v>#N/A</v>
      </c>
      <c r="AB378" s="62"/>
      <c r="AC378" s="78"/>
      <c r="AD378" s="79"/>
      <c r="AE378" s="80"/>
      <c r="AF378" s="60"/>
      <c r="AG378" s="73"/>
      <c r="AH378" s="73"/>
      <c r="AI378" s="73"/>
      <c r="AJ378" s="60"/>
      <c r="AK378" s="73"/>
      <c r="AL378" s="73"/>
      <c r="AM378" s="81"/>
      <c r="AN378" s="73"/>
      <c r="AO378" s="78"/>
      <c r="AP378" s="78"/>
      <c r="AQ378" s="78"/>
      <c r="AR378" s="78"/>
      <c r="AS378" s="73"/>
      <c r="AT378" s="73"/>
      <c r="AU378" s="73"/>
      <c r="AV378" s="78"/>
      <c r="AW378" s="73"/>
      <c r="AX378" s="73"/>
      <c r="AY378" s="82"/>
      <c r="AZ378" s="82"/>
      <c r="BA378" s="73"/>
      <c r="BB378" s="73"/>
      <c r="BC378" s="82"/>
      <c r="BD378" s="73"/>
      <c r="BE378" s="73"/>
      <c r="BF378" s="73"/>
      <c r="BG378" s="73"/>
      <c r="BH378" s="82"/>
      <c r="BI378" s="82"/>
      <c r="BJ378" s="82"/>
      <c r="BK378" s="82"/>
      <c r="BL378" s="82"/>
      <c r="BM378" s="82"/>
      <c r="BN378" s="82"/>
      <c r="BO378" s="73"/>
      <c r="BP378" s="68"/>
      <c r="BQ378" s="73"/>
      <c r="BR378" s="48"/>
    </row>
    <row r="379" spans="1:70" s="47" customFormat="1" ht="34.799999999999997" customHeight="1" x14ac:dyDescent="0.3">
      <c r="A379" s="60"/>
      <c r="B379" s="61" t="e">
        <f>VLOOKUP(E379,'Active-Bldg List ref'!$A:$E,4,FALSE)</f>
        <v>#N/A</v>
      </c>
      <c r="C379" s="61" t="e">
        <f>VLOOKUP(E379,'Active-Bldg List ref'!$A:$E,5,FALSE)</f>
        <v>#N/A</v>
      </c>
      <c r="D379" s="61" t="e">
        <f>VLOOKUP(E379,'Active-Bldg List ref'!$A:$B,2,FALSE)</f>
        <v>#N/A</v>
      </c>
      <c r="E379" s="61" t="e">
        <f>INDEX('Active-Bldg List ref'!$A:$A,MATCH(F379,'Active-Bldg List ref'!$C:$C,0))</f>
        <v>#N/A</v>
      </c>
      <c r="F379" s="62"/>
      <c r="G379" s="63"/>
      <c r="H379" s="64"/>
      <c r="I379" s="61" t="e">
        <f>INDEX('Keyword &amp; Type ref'!B:B,MATCH(K379,'Keyword &amp; Type ref'!D:D,0))</f>
        <v>#N/A</v>
      </c>
      <c r="J379" s="66" t="e">
        <f>INDEX('Keyword &amp; Type ref'!F:F,MATCH(L379,'Keyword &amp; Type ref'!H:H,0))</f>
        <v>#N/A</v>
      </c>
      <c r="K379" s="65"/>
      <c r="L379" s="65"/>
      <c r="M379" s="62"/>
      <c r="N379" s="67"/>
      <c r="O379" s="68"/>
      <c r="P379" s="68"/>
      <c r="Q379" s="69" t="e">
        <f>INDEX('Keyword &amp; Type ref'!$F:$V,MATCH(J379,'Keyword &amp; Type ref'!$F:$F,0),MATCH(B379,'Keyword &amp; Type ref'!$1:$1,0))</f>
        <v>#N/A</v>
      </c>
      <c r="R379" s="70" t="e">
        <f>VLOOKUP(J379,'Keyword &amp; Type ref'!$F:$L,7,FALSE)</f>
        <v>#N/A</v>
      </c>
      <c r="S379" s="71" t="e">
        <f>CONCATENATE(E379,":",VLOOKUP(J379,'Keyword &amp; Type ref'!F:H, 3,FALSE),":",$X379)</f>
        <v>#N/A</v>
      </c>
      <c r="T379" s="72" t="e">
        <f t="shared" si="10"/>
        <v>#N/A</v>
      </c>
      <c r="U379" s="73"/>
      <c r="V379" s="74" t="e">
        <f t="shared" si="11"/>
        <v>#N/A</v>
      </c>
      <c r="W379" s="75"/>
      <c r="X379" s="68"/>
      <c r="Y379" s="68"/>
      <c r="Z379" s="76"/>
      <c r="AA379" s="77" t="e">
        <f>INDEX('MFR_List ref'!$A:$A,MATCH($AB379,'MFR_List ref'!$B:$B,0))</f>
        <v>#N/A</v>
      </c>
      <c r="AB379" s="62"/>
      <c r="AC379" s="78"/>
      <c r="AD379" s="79"/>
      <c r="AE379" s="80"/>
      <c r="AF379" s="60"/>
      <c r="AG379" s="73"/>
      <c r="AH379" s="73"/>
      <c r="AI379" s="73"/>
      <c r="AJ379" s="60"/>
      <c r="AK379" s="73"/>
      <c r="AL379" s="73"/>
      <c r="AM379" s="81"/>
      <c r="AN379" s="73"/>
      <c r="AO379" s="78"/>
      <c r="AP379" s="78"/>
      <c r="AQ379" s="78"/>
      <c r="AR379" s="78"/>
      <c r="AS379" s="73"/>
      <c r="AT379" s="73"/>
      <c r="AU379" s="73"/>
      <c r="AV379" s="78"/>
      <c r="AW379" s="73"/>
      <c r="AX379" s="73"/>
      <c r="AY379" s="82"/>
      <c r="AZ379" s="82"/>
      <c r="BA379" s="73"/>
      <c r="BB379" s="73"/>
      <c r="BC379" s="82"/>
      <c r="BD379" s="73"/>
      <c r="BE379" s="73"/>
      <c r="BF379" s="73"/>
      <c r="BG379" s="73"/>
      <c r="BH379" s="82"/>
      <c r="BI379" s="82"/>
      <c r="BJ379" s="82"/>
      <c r="BK379" s="82"/>
      <c r="BL379" s="82"/>
      <c r="BM379" s="82"/>
      <c r="BN379" s="82"/>
      <c r="BO379" s="73"/>
      <c r="BP379" s="68"/>
      <c r="BQ379" s="73"/>
      <c r="BR379" s="48"/>
    </row>
    <row r="380" spans="1:70" s="47" customFormat="1" ht="34.799999999999997" customHeight="1" x14ac:dyDescent="0.3">
      <c r="A380" s="60"/>
      <c r="B380" s="61" t="e">
        <f>VLOOKUP(E380,'Active-Bldg List ref'!$A:$E,4,FALSE)</f>
        <v>#N/A</v>
      </c>
      <c r="C380" s="61" t="e">
        <f>VLOOKUP(E380,'Active-Bldg List ref'!$A:$E,5,FALSE)</f>
        <v>#N/A</v>
      </c>
      <c r="D380" s="61" t="e">
        <f>VLOOKUP(E380,'Active-Bldg List ref'!$A:$B,2,FALSE)</f>
        <v>#N/A</v>
      </c>
      <c r="E380" s="61" t="e">
        <f>INDEX('Active-Bldg List ref'!$A:$A,MATCH(F380,'Active-Bldg List ref'!$C:$C,0))</f>
        <v>#N/A</v>
      </c>
      <c r="F380" s="62"/>
      <c r="G380" s="63"/>
      <c r="H380" s="64"/>
      <c r="I380" s="61" t="e">
        <f>INDEX('Keyword &amp; Type ref'!B:B,MATCH(K380,'Keyword &amp; Type ref'!D:D,0))</f>
        <v>#N/A</v>
      </c>
      <c r="J380" s="66" t="e">
        <f>INDEX('Keyword &amp; Type ref'!F:F,MATCH(L380,'Keyword &amp; Type ref'!H:H,0))</f>
        <v>#N/A</v>
      </c>
      <c r="K380" s="65"/>
      <c r="L380" s="65"/>
      <c r="M380" s="62"/>
      <c r="N380" s="67"/>
      <c r="O380" s="68"/>
      <c r="P380" s="68"/>
      <c r="Q380" s="69" t="e">
        <f>INDEX('Keyword &amp; Type ref'!$F:$V,MATCH(J380,'Keyword &amp; Type ref'!$F:$F,0),MATCH(B380,'Keyword &amp; Type ref'!$1:$1,0))</f>
        <v>#N/A</v>
      </c>
      <c r="R380" s="70" t="e">
        <f>VLOOKUP(J380,'Keyword &amp; Type ref'!$F:$L,7,FALSE)</f>
        <v>#N/A</v>
      </c>
      <c r="S380" s="71" t="e">
        <f>CONCATENATE(E380,":",VLOOKUP(J380,'Keyword &amp; Type ref'!F:H, 3,FALSE),":",$X380)</f>
        <v>#N/A</v>
      </c>
      <c r="T380" s="72" t="e">
        <f t="shared" si="10"/>
        <v>#N/A</v>
      </c>
      <c r="U380" s="73"/>
      <c r="V380" s="74" t="e">
        <f t="shared" si="11"/>
        <v>#N/A</v>
      </c>
      <c r="W380" s="75"/>
      <c r="X380" s="68"/>
      <c r="Y380" s="68"/>
      <c r="Z380" s="76"/>
      <c r="AA380" s="77" t="e">
        <f>INDEX('MFR_List ref'!$A:$A,MATCH($AB380,'MFR_List ref'!$B:$B,0))</f>
        <v>#N/A</v>
      </c>
      <c r="AB380" s="62"/>
      <c r="AC380" s="78"/>
      <c r="AD380" s="79"/>
      <c r="AE380" s="80"/>
      <c r="AF380" s="60"/>
      <c r="AG380" s="73"/>
      <c r="AH380" s="73"/>
      <c r="AI380" s="73"/>
      <c r="AJ380" s="60"/>
      <c r="AK380" s="73"/>
      <c r="AL380" s="73"/>
      <c r="AM380" s="81"/>
      <c r="AN380" s="73"/>
      <c r="AO380" s="78"/>
      <c r="AP380" s="78"/>
      <c r="AQ380" s="78"/>
      <c r="AR380" s="78"/>
      <c r="AS380" s="73"/>
      <c r="AT380" s="73"/>
      <c r="AU380" s="73"/>
      <c r="AV380" s="78"/>
      <c r="AW380" s="73"/>
      <c r="AX380" s="73"/>
      <c r="AY380" s="82"/>
      <c r="AZ380" s="82"/>
      <c r="BA380" s="73"/>
      <c r="BB380" s="73"/>
      <c r="BC380" s="82"/>
      <c r="BD380" s="73"/>
      <c r="BE380" s="73"/>
      <c r="BF380" s="73"/>
      <c r="BG380" s="73"/>
      <c r="BH380" s="82"/>
      <c r="BI380" s="82"/>
      <c r="BJ380" s="82"/>
      <c r="BK380" s="82"/>
      <c r="BL380" s="82"/>
      <c r="BM380" s="82"/>
      <c r="BN380" s="82"/>
      <c r="BO380" s="73"/>
      <c r="BP380" s="68"/>
      <c r="BQ380" s="73"/>
      <c r="BR380" s="48"/>
    </row>
    <row r="381" spans="1:70" s="47" customFormat="1" ht="34.799999999999997" customHeight="1" x14ac:dyDescent="0.3">
      <c r="A381" s="60"/>
      <c r="B381" s="61" t="e">
        <f>VLOOKUP(E381,'Active-Bldg List ref'!$A:$E,4,FALSE)</f>
        <v>#N/A</v>
      </c>
      <c r="C381" s="61" t="e">
        <f>VLOOKUP(E381,'Active-Bldg List ref'!$A:$E,5,FALSE)</f>
        <v>#N/A</v>
      </c>
      <c r="D381" s="61" t="e">
        <f>VLOOKUP(E381,'Active-Bldg List ref'!$A:$B,2,FALSE)</f>
        <v>#N/A</v>
      </c>
      <c r="E381" s="61" t="e">
        <f>INDEX('Active-Bldg List ref'!$A:$A,MATCH(F381,'Active-Bldg List ref'!$C:$C,0))</f>
        <v>#N/A</v>
      </c>
      <c r="F381" s="62"/>
      <c r="G381" s="63"/>
      <c r="H381" s="64"/>
      <c r="I381" s="61" t="e">
        <f>INDEX('Keyword &amp; Type ref'!B:B,MATCH(K381,'Keyword &amp; Type ref'!D:D,0))</f>
        <v>#N/A</v>
      </c>
      <c r="J381" s="66" t="e">
        <f>INDEX('Keyword &amp; Type ref'!F:F,MATCH(L381,'Keyword &amp; Type ref'!H:H,0))</f>
        <v>#N/A</v>
      </c>
      <c r="K381" s="65"/>
      <c r="L381" s="65"/>
      <c r="M381" s="62"/>
      <c r="N381" s="67"/>
      <c r="O381" s="68"/>
      <c r="P381" s="68"/>
      <c r="Q381" s="69" t="e">
        <f>INDEX('Keyword &amp; Type ref'!$F:$V,MATCH(J381,'Keyword &amp; Type ref'!$F:$F,0),MATCH(B381,'Keyword &amp; Type ref'!$1:$1,0))</f>
        <v>#N/A</v>
      </c>
      <c r="R381" s="70" t="e">
        <f>VLOOKUP(J381,'Keyword &amp; Type ref'!$F:$L,7,FALSE)</f>
        <v>#N/A</v>
      </c>
      <c r="S381" s="71" t="e">
        <f>CONCATENATE(E381,":",VLOOKUP(J381,'Keyword &amp; Type ref'!F:H, 3,FALSE),":",$X381)</f>
        <v>#N/A</v>
      </c>
      <c r="T381" s="72" t="e">
        <f t="shared" si="10"/>
        <v>#N/A</v>
      </c>
      <c r="U381" s="73"/>
      <c r="V381" s="74" t="e">
        <f t="shared" si="11"/>
        <v>#N/A</v>
      </c>
      <c r="W381" s="75"/>
      <c r="X381" s="68"/>
      <c r="Y381" s="68"/>
      <c r="Z381" s="76"/>
      <c r="AA381" s="77" t="e">
        <f>INDEX('MFR_List ref'!$A:$A,MATCH($AB381,'MFR_List ref'!$B:$B,0))</f>
        <v>#N/A</v>
      </c>
      <c r="AB381" s="62"/>
      <c r="AC381" s="78"/>
      <c r="AD381" s="79"/>
      <c r="AE381" s="80"/>
      <c r="AF381" s="60"/>
      <c r="AG381" s="73"/>
      <c r="AH381" s="73"/>
      <c r="AI381" s="73"/>
      <c r="AJ381" s="60"/>
      <c r="AK381" s="73"/>
      <c r="AL381" s="73"/>
      <c r="AM381" s="81"/>
      <c r="AN381" s="73"/>
      <c r="AO381" s="78"/>
      <c r="AP381" s="78"/>
      <c r="AQ381" s="78"/>
      <c r="AR381" s="78"/>
      <c r="AS381" s="73"/>
      <c r="AT381" s="73"/>
      <c r="AU381" s="73"/>
      <c r="AV381" s="78"/>
      <c r="AW381" s="73"/>
      <c r="AX381" s="73"/>
      <c r="AY381" s="82"/>
      <c r="AZ381" s="82"/>
      <c r="BA381" s="73"/>
      <c r="BB381" s="73"/>
      <c r="BC381" s="82"/>
      <c r="BD381" s="73"/>
      <c r="BE381" s="73"/>
      <c r="BF381" s="73"/>
      <c r="BG381" s="73"/>
      <c r="BH381" s="82"/>
      <c r="BI381" s="82"/>
      <c r="BJ381" s="82"/>
      <c r="BK381" s="82"/>
      <c r="BL381" s="82"/>
      <c r="BM381" s="82"/>
      <c r="BN381" s="82"/>
      <c r="BO381" s="73"/>
      <c r="BP381" s="68"/>
      <c r="BQ381" s="73"/>
      <c r="BR381" s="48"/>
    </row>
    <row r="382" spans="1:70" s="47" customFormat="1" ht="34.799999999999997" customHeight="1" x14ac:dyDescent="0.3">
      <c r="A382" s="60"/>
      <c r="B382" s="61" t="e">
        <f>VLOOKUP(E382,'Active-Bldg List ref'!$A:$E,4,FALSE)</f>
        <v>#N/A</v>
      </c>
      <c r="C382" s="61" t="e">
        <f>VLOOKUP(E382,'Active-Bldg List ref'!$A:$E,5,FALSE)</f>
        <v>#N/A</v>
      </c>
      <c r="D382" s="61" t="e">
        <f>VLOOKUP(E382,'Active-Bldg List ref'!$A:$B,2,FALSE)</f>
        <v>#N/A</v>
      </c>
      <c r="E382" s="61" t="e">
        <f>INDEX('Active-Bldg List ref'!$A:$A,MATCH(F382,'Active-Bldg List ref'!$C:$C,0))</f>
        <v>#N/A</v>
      </c>
      <c r="F382" s="62"/>
      <c r="G382" s="63"/>
      <c r="H382" s="64"/>
      <c r="I382" s="61" t="e">
        <f>INDEX('Keyword &amp; Type ref'!B:B,MATCH(K382,'Keyword &amp; Type ref'!D:D,0))</f>
        <v>#N/A</v>
      </c>
      <c r="J382" s="66" t="e">
        <f>INDEX('Keyword &amp; Type ref'!F:F,MATCH(L382,'Keyword &amp; Type ref'!H:H,0))</f>
        <v>#N/A</v>
      </c>
      <c r="K382" s="65"/>
      <c r="L382" s="65"/>
      <c r="M382" s="62"/>
      <c r="N382" s="67"/>
      <c r="O382" s="68"/>
      <c r="P382" s="68"/>
      <c r="Q382" s="69" t="e">
        <f>INDEX('Keyword &amp; Type ref'!$F:$V,MATCH(J382,'Keyword &amp; Type ref'!$F:$F,0),MATCH(B382,'Keyword &amp; Type ref'!$1:$1,0))</f>
        <v>#N/A</v>
      </c>
      <c r="R382" s="70" t="e">
        <f>VLOOKUP(J382,'Keyword &amp; Type ref'!$F:$L,7,FALSE)</f>
        <v>#N/A</v>
      </c>
      <c r="S382" s="71" t="e">
        <f>CONCATENATE(E382,":",VLOOKUP(J382,'Keyword &amp; Type ref'!F:H, 3,FALSE),":",$X382)</f>
        <v>#N/A</v>
      </c>
      <c r="T382" s="72" t="e">
        <f t="shared" si="10"/>
        <v>#N/A</v>
      </c>
      <c r="U382" s="73"/>
      <c r="V382" s="74" t="e">
        <f t="shared" si="11"/>
        <v>#N/A</v>
      </c>
      <c r="W382" s="75"/>
      <c r="X382" s="68"/>
      <c r="Y382" s="68"/>
      <c r="Z382" s="76"/>
      <c r="AA382" s="77" t="e">
        <f>INDEX('MFR_List ref'!$A:$A,MATCH($AB382,'MFR_List ref'!$B:$B,0))</f>
        <v>#N/A</v>
      </c>
      <c r="AB382" s="62"/>
      <c r="AC382" s="78"/>
      <c r="AD382" s="79"/>
      <c r="AE382" s="80"/>
      <c r="AF382" s="60"/>
      <c r="AG382" s="73"/>
      <c r="AH382" s="73"/>
      <c r="AI382" s="73"/>
      <c r="AJ382" s="60"/>
      <c r="AK382" s="73"/>
      <c r="AL382" s="73"/>
      <c r="AM382" s="81"/>
      <c r="AN382" s="73"/>
      <c r="AO382" s="78"/>
      <c r="AP382" s="78"/>
      <c r="AQ382" s="78"/>
      <c r="AR382" s="78"/>
      <c r="AS382" s="73"/>
      <c r="AT382" s="73"/>
      <c r="AU382" s="73"/>
      <c r="AV382" s="78"/>
      <c r="AW382" s="73"/>
      <c r="AX382" s="73"/>
      <c r="AY382" s="82"/>
      <c r="AZ382" s="82"/>
      <c r="BA382" s="73"/>
      <c r="BB382" s="73"/>
      <c r="BC382" s="82"/>
      <c r="BD382" s="73"/>
      <c r="BE382" s="73"/>
      <c r="BF382" s="73"/>
      <c r="BG382" s="73"/>
      <c r="BH382" s="82"/>
      <c r="BI382" s="82"/>
      <c r="BJ382" s="82"/>
      <c r="BK382" s="82"/>
      <c r="BL382" s="82"/>
      <c r="BM382" s="82"/>
      <c r="BN382" s="82"/>
      <c r="BO382" s="73"/>
      <c r="BP382" s="68"/>
      <c r="BQ382" s="73"/>
      <c r="BR382" s="48"/>
    </row>
    <row r="383" spans="1:70" s="47" customFormat="1" ht="34.799999999999997" customHeight="1" x14ac:dyDescent="0.3">
      <c r="A383" s="60"/>
      <c r="B383" s="61" t="e">
        <f>VLOOKUP(E383,'Active-Bldg List ref'!$A:$E,4,FALSE)</f>
        <v>#N/A</v>
      </c>
      <c r="C383" s="61" t="e">
        <f>VLOOKUP(E383,'Active-Bldg List ref'!$A:$E,5,FALSE)</f>
        <v>#N/A</v>
      </c>
      <c r="D383" s="61" t="e">
        <f>VLOOKUP(E383,'Active-Bldg List ref'!$A:$B,2,FALSE)</f>
        <v>#N/A</v>
      </c>
      <c r="E383" s="61" t="e">
        <f>INDEX('Active-Bldg List ref'!$A:$A,MATCH(F383,'Active-Bldg List ref'!$C:$C,0))</f>
        <v>#N/A</v>
      </c>
      <c r="F383" s="62"/>
      <c r="G383" s="63"/>
      <c r="H383" s="64"/>
      <c r="I383" s="61" t="e">
        <f>INDEX('Keyword &amp; Type ref'!B:B,MATCH(K383,'Keyword &amp; Type ref'!D:D,0))</f>
        <v>#N/A</v>
      </c>
      <c r="J383" s="66" t="e">
        <f>INDEX('Keyword &amp; Type ref'!F:F,MATCH(L383,'Keyword &amp; Type ref'!H:H,0))</f>
        <v>#N/A</v>
      </c>
      <c r="K383" s="65"/>
      <c r="L383" s="65"/>
      <c r="M383" s="62"/>
      <c r="N383" s="67"/>
      <c r="O383" s="68"/>
      <c r="P383" s="68"/>
      <c r="Q383" s="69" t="e">
        <f>INDEX('Keyword &amp; Type ref'!$F:$V,MATCH(J383,'Keyword &amp; Type ref'!$F:$F,0),MATCH(B383,'Keyword &amp; Type ref'!$1:$1,0))</f>
        <v>#N/A</v>
      </c>
      <c r="R383" s="70" t="e">
        <f>VLOOKUP(J383,'Keyword &amp; Type ref'!$F:$L,7,FALSE)</f>
        <v>#N/A</v>
      </c>
      <c r="S383" s="71" t="e">
        <f>CONCATENATE(E383,":",VLOOKUP(J383,'Keyword &amp; Type ref'!F:H, 3,FALSE),":",$X383)</f>
        <v>#N/A</v>
      </c>
      <c r="T383" s="72" t="e">
        <f t="shared" si="10"/>
        <v>#N/A</v>
      </c>
      <c r="U383" s="73"/>
      <c r="V383" s="74" t="e">
        <f t="shared" si="11"/>
        <v>#N/A</v>
      </c>
      <c r="W383" s="75"/>
      <c r="X383" s="68"/>
      <c r="Y383" s="68"/>
      <c r="Z383" s="76"/>
      <c r="AA383" s="77" t="e">
        <f>INDEX('MFR_List ref'!$A:$A,MATCH($AB383,'MFR_List ref'!$B:$B,0))</f>
        <v>#N/A</v>
      </c>
      <c r="AB383" s="62"/>
      <c r="AC383" s="78"/>
      <c r="AD383" s="79"/>
      <c r="AE383" s="80"/>
      <c r="AF383" s="60"/>
      <c r="AG383" s="73"/>
      <c r="AH383" s="73"/>
      <c r="AI383" s="73"/>
      <c r="AJ383" s="60"/>
      <c r="AK383" s="73"/>
      <c r="AL383" s="73"/>
      <c r="AM383" s="81"/>
      <c r="AN383" s="73"/>
      <c r="AO383" s="78"/>
      <c r="AP383" s="78"/>
      <c r="AQ383" s="78"/>
      <c r="AR383" s="78"/>
      <c r="AS383" s="73"/>
      <c r="AT383" s="73"/>
      <c r="AU383" s="73"/>
      <c r="AV383" s="78"/>
      <c r="AW383" s="73"/>
      <c r="AX383" s="73"/>
      <c r="AY383" s="82"/>
      <c r="AZ383" s="82"/>
      <c r="BA383" s="73"/>
      <c r="BB383" s="73"/>
      <c r="BC383" s="82"/>
      <c r="BD383" s="73"/>
      <c r="BE383" s="73"/>
      <c r="BF383" s="73"/>
      <c r="BG383" s="73"/>
      <c r="BH383" s="82"/>
      <c r="BI383" s="82"/>
      <c r="BJ383" s="82"/>
      <c r="BK383" s="82"/>
      <c r="BL383" s="82"/>
      <c r="BM383" s="82"/>
      <c r="BN383" s="82"/>
      <c r="BO383" s="73"/>
      <c r="BP383" s="68"/>
      <c r="BQ383" s="73"/>
      <c r="BR383" s="48"/>
    </row>
    <row r="384" spans="1:70" s="47" customFormat="1" ht="34.799999999999997" customHeight="1" x14ac:dyDescent="0.3">
      <c r="A384" s="60"/>
      <c r="B384" s="61" t="e">
        <f>VLOOKUP(E384,'Active-Bldg List ref'!$A:$E,4,FALSE)</f>
        <v>#N/A</v>
      </c>
      <c r="C384" s="61" t="e">
        <f>VLOOKUP(E384,'Active-Bldg List ref'!$A:$E,5,FALSE)</f>
        <v>#N/A</v>
      </c>
      <c r="D384" s="61" t="e">
        <f>VLOOKUP(E384,'Active-Bldg List ref'!$A:$B,2,FALSE)</f>
        <v>#N/A</v>
      </c>
      <c r="E384" s="61" t="e">
        <f>INDEX('Active-Bldg List ref'!$A:$A,MATCH(F384,'Active-Bldg List ref'!$C:$C,0))</f>
        <v>#N/A</v>
      </c>
      <c r="F384" s="62"/>
      <c r="G384" s="63"/>
      <c r="H384" s="64"/>
      <c r="I384" s="61" t="e">
        <f>INDEX('Keyword &amp; Type ref'!B:B,MATCH(K384,'Keyword &amp; Type ref'!D:D,0))</f>
        <v>#N/A</v>
      </c>
      <c r="J384" s="66" t="e">
        <f>INDEX('Keyword &amp; Type ref'!F:F,MATCH(L384,'Keyword &amp; Type ref'!H:H,0))</f>
        <v>#N/A</v>
      </c>
      <c r="K384" s="65"/>
      <c r="L384" s="65"/>
      <c r="M384" s="62"/>
      <c r="N384" s="67"/>
      <c r="O384" s="68"/>
      <c r="P384" s="68"/>
      <c r="Q384" s="69" t="e">
        <f>INDEX('Keyword &amp; Type ref'!$F:$V,MATCH(J384,'Keyword &amp; Type ref'!$F:$F,0),MATCH(B384,'Keyword &amp; Type ref'!$1:$1,0))</f>
        <v>#N/A</v>
      </c>
      <c r="R384" s="70" t="e">
        <f>VLOOKUP(J384,'Keyword &amp; Type ref'!$F:$L,7,FALSE)</f>
        <v>#N/A</v>
      </c>
      <c r="S384" s="71" t="e">
        <f>CONCATENATE(E384,":",VLOOKUP(J384,'Keyword &amp; Type ref'!F:H, 3,FALSE),":",$X384)</f>
        <v>#N/A</v>
      </c>
      <c r="T384" s="72" t="e">
        <f t="shared" si="10"/>
        <v>#N/A</v>
      </c>
      <c r="U384" s="73"/>
      <c r="V384" s="74" t="e">
        <f t="shared" si="11"/>
        <v>#N/A</v>
      </c>
      <c r="W384" s="75"/>
      <c r="X384" s="68"/>
      <c r="Y384" s="68"/>
      <c r="Z384" s="76"/>
      <c r="AA384" s="77" t="e">
        <f>INDEX('MFR_List ref'!$A:$A,MATCH($AB384,'MFR_List ref'!$B:$B,0))</f>
        <v>#N/A</v>
      </c>
      <c r="AB384" s="62"/>
      <c r="AC384" s="78"/>
      <c r="AD384" s="79"/>
      <c r="AE384" s="80"/>
      <c r="AF384" s="60"/>
      <c r="AG384" s="73"/>
      <c r="AH384" s="73"/>
      <c r="AI384" s="73"/>
      <c r="AJ384" s="60"/>
      <c r="AK384" s="73"/>
      <c r="AL384" s="73"/>
      <c r="AM384" s="81"/>
      <c r="AN384" s="73"/>
      <c r="AO384" s="78"/>
      <c r="AP384" s="78"/>
      <c r="AQ384" s="78"/>
      <c r="AR384" s="78"/>
      <c r="AS384" s="73"/>
      <c r="AT384" s="73"/>
      <c r="AU384" s="73"/>
      <c r="AV384" s="78"/>
      <c r="AW384" s="73"/>
      <c r="AX384" s="73"/>
      <c r="AY384" s="82"/>
      <c r="AZ384" s="82"/>
      <c r="BA384" s="73"/>
      <c r="BB384" s="73"/>
      <c r="BC384" s="82"/>
      <c r="BD384" s="73"/>
      <c r="BE384" s="73"/>
      <c r="BF384" s="73"/>
      <c r="BG384" s="73"/>
      <c r="BH384" s="82"/>
      <c r="BI384" s="82"/>
      <c r="BJ384" s="82"/>
      <c r="BK384" s="82"/>
      <c r="BL384" s="82"/>
      <c r="BM384" s="82"/>
      <c r="BN384" s="82"/>
      <c r="BO384" s="73"/>
      <c r="BP384" s="68"/>
      <c r="BQ384" s="73"/>
      <c r="BR384" s="48"/>
    </row>
    <row r="385" spans="1:70" s="47" customFormat="1" ht="34.799999999999997" customHeight="1" x14ac:dyDescent="0.3">
      <c r="A385" s="60"/>
      <c r="B385" s="61" t="e">
        <f>VLOOKUP(E385,'Active-Bldg List ref'!$A:$E,4,FALSE)</f>
        <v>#N/A</v>
      </c>
      <c r="C385" s="61" t="e">
        <f>VLOOKUP(E385,'Active-Bldg List ref'!$A:$E,5,FALSE)</f>
        <v>#N/A</v>
      </c>
      <c r="D385" s="61" t="e">
        <f>VLOOKUP(E385,'Active-Bldg List ref'!$A:$B,2,FALSE)</f>
        <v>#N/A</v>
      </c>
      <c r="E385" s="61" t="e">
        <f>INDEX('Active-Bldg List ref'!$A:$A,MATCH(F385,'Active-Bldg List ref'!$C:$C,0))</f>
        <v>#N/A</v>
      </c>
      <c r="F385" s="62"/>
      <c r="G385" s="63"/>
      <c r="H385" s="64"/>
      <c r="I385" s="61" t="e">
        <f>INDEX('Keyword &amp; Type ref'!B:B,MATCH(K385,'Keyword &amp; Type ref'!D:D,0))</f>
        <v>#N/A</v>
      </c>
      <c r="J385" s="66" t="e">
        <f>INDEX('Keyword &amp; Type ref'!F:F,MATCH(L385,'Keyword &amp; Type ref'!H:H,0))</f>
        <v>#N/A</v>
      </c>
      <c r="K385" s="65"/>
      <c r="L385" s="65"/>
      <c r="M385" s="62"/>
      <c r="N385" s="67"/>
      <c r="O385" s="68"/>
      <c r="P385" s="68"/>
      <c r="Q385" s="69" t="e">
        <f>INDEX('Keyword &amp; Type ref'!$F:$V,MATCH(J385,'Keyword &amp; Type ref'!$F:$F,0),MATCH(B385,'Keyword &amp; Type ref'!$1:$1,0))</f>
        <v>#N/A</v>
      </c>
      <c r="R385" s="70" t="e">
        <f>VLOOKUP(J385,'Keyword &amp; Type ref'!$F:$L,7,FALSE)</f>
        <v>#N/A</v>
      </c>
      <c r="S385" s="71" t="e">
        <f>CONCATENATE(E385,":",VLOOKUP(J385,'Keyword &amp; Type ref'!F:H, 3,FALSE),":",$X385)</f>
        <v>#N/A</v>
      </c>
      <c r="T385" s="72" t="e">
        <f t="shared" ref="T385:T448" si="12">LEN(S385)</f>
        <v>#N/A</v>
      </c>
      <c r="U385" s="73"/>
      <c r="V385" s="74" t="e">
        <f t="shared" si="11"/>
        <v>#N/A</v>
      </c>
      <c r="W385" s="75"/>
      <c r="X385" s="68"/>
      <c r="Y385" s="68"/>
      <c r="Z385" s="76"/>
      <c r="AA385" s="77" t="e">
        <f>INDEX('MFR_List ref'!$A:$A,MATCH($AB385,'MFR_List ref'!$B:$B,0))</f>
        <v>#N/A</v>
      </c>
      <c r="AB385" s="62"/>
      <c r="AC385" s="78"/>
      <c r="AD385" s="79"/>
      <c r="AE385" s="80"/>
      <c r="AF385" s="60"/>
      <c r="AG385" s="73"/>
      <c r="AH385" s="73"/>
      <c r="AI385" s="73"/>
      <c r="AJ385" s="60"/>
      <c r="AK385" s="73"/>
      <c r="AL385" s="73"/>
      <c r="AM385" s="81"/>
      <c r="AN385" s="73"/>
      <c r="AO385" s="78"/>
      <c r="AP385" s="78"/>
      <c r="AQ385" s="78"/>
      <c r="AR385" s="78"/>
      <c r="AS385" s="73"/>
      <c r="AT385" s="73"/>
      <c r="AU385" s="73"/>
      <c r="AV385" s="78"/>
      <c r="AW385" s="73"/>
      <c r="AX385" s="73"/>
      <c r="AY385" s="82"/>
      <c r="AZ385" s="82"/>
      <c r="BA385" s="73"/>
      <c r="BB385" s="73"/>
      <c r="BC385" s="82"/>
      <c r="BD385" s="73"/>
      <c r="BE385" s="73"/>
      <c r="BF385" s="73"/>
      <c r="BG385" s="73"/>
      <c r="BH385" s="82"/>
      <c r="BI385" s="82"/>
      <c r="BJ385" s="82"/>
      <c r="BK385" s="82"/>
      <c r="BL385" s="82"/>
      <c r="BM385" s="82"/>
      <c r="BN385" s="82"/>
      <c r="BO385" s="73"/>
      <c r="BP385" s="68"/>
      <c r="BQ385" s="73"/>
      <c r="BR385" s="48"/>
    </row>
    <row r="386" spans="1:70" s="47" customFormat="1" ht="34.799999999999997" customHeight="1" x14ac:dyDescent="0.3">
      <c r="A386" s="60"/>
      <c r="B386" s="61" t="e">
        <f>VLOOKUP(E386,'Active-Bldg List ref'!$A:$E,4,FALSE)</f>
        <v>#N/A</v>
      </c>
      <c r="C386" s="61" t="e">
        <f>VLOOKUP(E386,'Active-Bldg List ref'!$A:$E,5,FALSE)</f>
        <v>#N/A</v>
      </c>
      <c r="D386" s="61" t="e">
        <f>VLOOKUP(E386,'Active-Bldg List ref'!$A:$B,2,FALSE)</f>
        <v>#N/A</v>
      </c>
      <c r="E386" s="61" t="e">
        <f>INDEX('Active-Bldg List ref'!$A:$A,MATCH(F386,'Active-Bldg List ref'!$C:$C,0))</f>
        <v>#N/A</v>
      </c>
      <c r="F386" s="62"/>
      <c r="G386" s="63"/>
      <c r="H386" s="64"/>
      <c r="I386" s="61" t="e">
        <f>INDEX('Keyword &amp; Type ref'!B:B,MATCH(K386,'Keyword &amp; Type ref'!D:D,0))</f>
        <v>#N/A</v>
      </c>
      <c r="J386" s="66" t="e">
        <f>INDEX('Keyword &amp; Type ref'!F:F,MATCH(L386,'Keyword &amp; Type ref'!H:H,0))</f>
        <v>#N/A</v>
      </c>
      <c r="K386" s="65"/>
      <c r="L386" s="65"/>
      <c r="M386" s="62"/>
      <c r="N386" s="67"/>
      <c r="O386" s="68"/>
      <c r="P386" s="68"/>
      <c r="Q386" s="69" t="e">
        <f>INDEX('Keyword &amp; Type ref'!$F:$V,MATCH(J386,'Keyword &amp; Type ref'!$F:$F,0),MATCH(B386,'Keyword &amp; Type ref'!$1:$1,0))</f>
        <v>#N/A</v>
      </c>
      <c r="R386" s="70" t="e">
        <f>VLOOKUP(J386,'Keyword &amp; Type ref'!$F:$L,7,FALSE)</f>
        <v>#N/A</v>
      </c>
      <c r="S386" s="71" t="e">
        <f>CONCATENATE(E386,":",VLOOKUP(J386,'Keyword &amp; Type ref'!F:H, 3,FALSE),":",$X386)</f>
        <v>#N/A</v>
      </c>
      <c r="T386" s="72" t="e">
        <f t="shared" si="12"/>
        <v>#N/A</v>
      </c>
      <c r="U386" s="73"/>
      <c r="V386" s="74" t="e">
        <f t="shared" ref="V386:V449" si="13">CONCATENATE(RIGHT(D386,LEN(D386)-3),J386,"-",W386)</f>
        <v>#N/A</v>
      </c>
      <c r="W386" s="75"/>
      <c r="X386" s="68"/>
      <c r="Y386" s="68"/>
      <c r="Z386" s="76"/>
      <c r="AA386" s="77" t="e">
        <f>INDEX('MFR_List ref'!$A:$A,MATCH($AB386,'MFR_List ref'!$B:$B,0))</f>
        <v>#N/A</v>
      </c>
      <c r="AB386" s="62"/>
      <c r="AC386" s="78"/>
      <c r="AD386" s="79"/>
      <c r="AE386" s="80"/>
      <c r="AF386" s="60"/>
      <c r="AG386" s="73"/>
      <c r="AH386" s="73"/>
      <c r="AI386" s="73"/>
      <c r="AJ386" s="60"/>
      <c r="AK386" s="73"/>
      <c r="AL386" s="73"/>
      <c r="AM386" s="81"/>
      <c r="AN386" s="73"/>
      <c r="AO386" s="78"/>
      <c r="AP386" s="78"/>
      <c r="AQ386" s="78"/>
      <c r="AR386" s="78"/>
      <c r="AS386" s="73"/>
      <c r="AT386" s="73"/>
      <c r="AU386" s="73"/>
      <c r="AV386" s="78"/>
      <c r="AW386" s="73"/>
      <c r="AX386" s="73"/>
      <c r="AY386" s="82"/>
      <c r="AZ386" s="82"/>
      <c r="BA386" s="73"/>
      <c r="BB386" s="73"/>
      <c r="BC386" s="82"/>
      <c r="BD386" s="73"/>
      <c r="BE386" s="73"/>
      <c r="BF386" s="73"/>
      <c r="BG386" s="73"/>
      <c r="BH386" s="82"/>
      <c r="BI386" s="82"/>
      <c r="BJ386" s="82"/>
      <c r="BK386" s="82"/>
      <c r="BL386" s="82"/>
      <c r="BM386" s="82"/>
      <c r="BN386" s="82"/>
      <c r="BO386" s="73"/>
      <c r="BP386" s="68"/>
      <c r="BQ386" s="73"/>
      <c r="BR386" s="48"/>
    </row>
    <row r="387" spans="1:70" s="47" customFormat="1" ht="34.799999999999997" customHeight="1" x14ac:dyDescent="0.3">
      <c r="A387" s="60"/>
      <c r="B387" s="61" t="e">
        <f>VLOOKUP(E387,'Active-Bldg List ref'!$A:$E,4,FALSE)</f>
        <v>#N/A</v>
      </c>
      <c r="C387" s="61" t="e">
        <f>VLOOKUP(E387,'Active-Bldg List ref'!$A:$E,5,FALSE)</f>
        <v>#N/A</v>
      </c>
      <c r="D387" s="61" t="e">
        <f>VLOOKUP(E387,'Active-Bldg List ref'!$A:$B,2,FALSE)</f>
        <v>#N/A</v>
      </c>
      <c r="E387" s="61" t="e">
        <f>INDEX('Active-Bldg List ref'!$A:$A,MATCH(F387,'Active-Bldg List ref'!$C:$C,0))</f>
        <v>#N/A</v>
      </c>
      <c r="F387" s="62"/>
      <c r="G387" s="63"/>
      <c r="H387" s="64"/>
      <c r="I387" s="61" t="e">
        <f>INDEX('Keyword &amp; Type ref'!B:B,MATCH(K387,'Keyword &amp; Type ref'!D:D,0))</f>
        <v>#N/A</v>
      </c>
      <c r="J387" s="66" t="e">
        <f>INDEX('Keyword &amp; Type ref'!F:F,MATCH(L387,'Keyword &amp; Type ref'!H:H,0))</f>
        <v>#N/A</v>
      </c>
      <c r="K387" s="65"/>
      <c r="L387" s="65"/>
      <c r="M387" s="62"/>
      <c r="N387" s="67"/>
      <c r="O387" s="68"/>
      <c r="P387" s="68"/>
      <c r="Q387" s="69" t="e">
        <f>INDEX('Keyword &amp; Type ref'!$F:$V,MATCH(J387,'Keyword &amp; Type ref'!$F:$F,0),MATCH(B387,'Keyword &amp; Type ref'!$1:$1,0))</f>
        <v>#N/A</v>
      </c>
      <c r="R387" s="70" t="e">
        <f>VLOOKUP(J387,'Keyword &amp; Type ref'!$F:$L,7,FALSE)</f>
        <v>#N/A</v>
      </c>
      <c r="S387" s="71" t="e">
        <f>CONCATENATE(E387,":",VLOOKUP(J387,'Keyword &amp; Type ref'!F:H, 3,FALSE),":",$X387)</f>
        <v>#N/A</v>
      </c>
      <c r="T387" s="72" t="e">
        <f t="shared" si="12"/>
        <v>#N/A</v>
      </c>
      <c r="U387" s="73"/>
      <c r="V387" s="74" t="e">
        <f t="shared" si="13"/>
        <v>#N/A</v>
      </c>
      <c r="W387" s="75"/>
      <c r="X387" s="68"/>
      <c r="Y387" s="68"/>
      <c r="Z387" s="76"/>
      <c r="AA387" s="77" t="e">
        <f>INDEX('MFR_List ref'!$A:$A,MATCH($AB387,'MFR_List ref'!$B:$B,0))</f>
        <v>#N/A</v>
      </c>
      <c r="AB387" s="62"/>
      <c r="AC387" s="78"/>
      <c r="AD387" s="79"/>
      <c r="AE387" s="80"/>
      <c r="AF387" s="60"/>
      <c r="AG387" s="73"/>
      <c r="AH387" s="73"/>
      <c r="AI387" s="73"/>
      <c r="AJ387" s="60"/>
      <c r="AK387" s="73"/>
      <c r="AL387" s="73"/>
      <c r="AM387" s="81"/>
      <c r="AN387" s="73"/>
      <c r="AO387" s="78"/>
      <c r="AP387" s="78"/>
      <c r="AQ387" s="78"/>
      <c r="AR387" s="78"/>
      <c r="AS387" s="73"/>
      <c r="AT387" s="73"/>
      <c r="AU387" s="73"/>
      <c r="AV387" s="78"/>
      <c r="AW387" s="73"/>
      <c r="AX387" s="73"/>
      <c r="AY387" s="82"/>
      <c r="AZ387" s="82"/>
      <c r="BA387" s="73"/>
      <c r="BB387" s="73"/>
      <c r="BC387" s="82"/>
      <c r="BD387" s="73"/>
      <c r="BE387" s="73"/>
      <c r="BF387" s="73"/>
      <c r="BG387" s="73"/>
      <c r="BH387" s="82"/>
      <c r="BI387" s="82"/>
      <c r="BJ387" s="82"/>
      <c r="BK387" s="82"/>
      <c r="BL387" s="82"/>
      <c r="BM387" s="82"/>
      <c r="BN387" s="82"/>
      <c r="BO387" s="73"/>
      <c r="BP387" s="68"/>
      <c r="BQ387" s="73"/>
      <c r="BR387" s="48"/>
    </row>
    <row r="388" spans="1:70" s="47" customFormat="1" ht="34.799999999999997" customHeight="1" x14ac:dyDescent="0.3">
      <c r="A388" s="60"/>
      <c r="B388" s="61" t="e">
        <f>VLOOKUP(E388,'Active-Bldg List ref'!$A:$E,4,FALSE)</f>
        <v>#N/A</v>
      </c>
      <c r="C388" s="61" t="e">
        <f>VLOOKUP(E388,'Active-Bldg List ref'!$A:$E,5,FALSE)</f>
        <v>#N/A</v>
      </c>
      <c r="D388" s="61" t="e">
        <f>VLOOKUP(E388,'Active-Bldg List ref'!$A:$B,2,FALSE)</f>
        <v>#N/A</v>
      </c>
      <c r="E388" s="61" t="e">
        <f>INDEX('Active-Bldg List ref'!$A:$A,MATCH(F388,'Active-Bldg List ref'!$C:$C,0))</f>
        <v>#N/A</v>
      </c>
      <c r="F388" s="62"/>
      <c r="G388" s="63"/>
      <c r="H388" s="64"/>
      <c r="I388" s="61" t="e">
        <f>INDEX('Keyword &amp; Type ref'!B:B,MATCH(K388,'Keyword &amp; Type ref'!D:D,0))</f>
        <v>#N/A</v>
      </c>
      <c r="J388" s="66" t="e">
        <f>INDEX('Keyword &amp; Type ref'!F:F,MATCH(L388,'Keyword &amp; Type ref'!H:H,0))</f>
        <v>#N/A</v>
      </c>
      <c r="K388" s="65"/>
      <c r="L388" s="65"/>
      <c r="M388" s="62"/>
      <c r="N388" s="67"/>
      <c r="O388" s="68"/>
      <c r="P388" s="68"/>
      <c r="Q388" s="69" t="e">
        <f>INDEX('Keyword &amp; Type ref'!$F:$V,MATCH(J388,'Keyword &amp; Type ref'!$F:$F,0),MATCH(B388,'Keyword &amp; Type ref'!$1:$1,0))</f>
        <v>#N/A</v>
      </c>
      <c r="R388" s="70" t="e">
        <f>VLOOKUP(J388,'Keyword &amp; Type ref'!$F:$L,7,FALSE)</f>
        <v>#N/A</v>
      </c>
      <c r="S388" s="71" t="e">
        <f>CONCATENATE(E388,":",VLOOKUP(J388,'Keyword &amp; Type ref'!F:H, 3,FALSE),":",$X388)</f>
        <v>#N/A</v>
      </c>
      <c r="T388" s="72" t="e">
        <f t="shared" si="12"/>
        <v>#N/A</v>
      </c>
      <c r="U388" s="73"/>
      <c r="V388" s="74" t="e">
        <f t="shared" si="13"/>
        <v>#N/A</v>
      </c>
      <c r="W388" s="75"/>
      <c r="X388" s="68"/>
      <c r="Y388" s="68"/>
      <c r="Z388" s="76"/>
      <c r="AA388" s="77" t="e">
        <f>INDEX('MFR_List ref'!$A:$A,MATCH($AB388,'MFR_List ref'!$B:$B,0))</f>
        <v>#N/A</v>
      </c>
      <c r="AB388" s="62"/>
      <c r="AC388" s="78"/>
      <c r="AD388" s="79"/>
      <c r="AE388" s="80"/>
      <c r="AF388" s="60"/>
      <c r="AG388" s="73"/>
      <c r="AH388" s="73"/>
      <c r="AI388" s="73"/>
      <c r="AJ388" s="60"/>
      <c r="AK388" s="73"/>
      <c r="AL388" s="73"/>
      <c r="AM388" s="81"/>
      <c r="AN388" s="73"/>
      <c r="AO388" s="78"/>
      <c r="AP388" s="78"/>
      <c r="AQ388" s="78"/>
      <c r="AR388" s="78"/>
      <c r="AS388" s="73"/>
      <c r="AT388" s="73"/>
      <c r="AU388" s="73"/>
      <c r="AV388" s="78"/>
      <c r="AW388" s="73"/>
      <c r="AX388" s="73"/>
      <c r="AY388" s="82"/>
      <c r="AZ388" s="82"/>
      <c r="BA388" s="73"/>
      <c r="BB388" s="73"/>
      <c r="BC388" s="82"/>
      <c r="BD388" s="73"/>
      <c r="BE388" s="73"/>
      <c r="BF388" s="73"/>
      <c r="BG388" s="73"/>
      <c r="BH388" s="82"/>
      <c r="BI388" s="82"/>
      <c r="BJ388" s="82"/>
      <c r="BK388" s="82"/>
      <c r="BL388" s="82"/>
      <c r="BM388" s="82"/>
      <c r="BN388" s="82"/>
      <c r="BO388" s="73"/>
      <c r="BP388" s="68"/>
      <c r="BQ388" s="73"/>
      <c r="BR388" s="48"/>
    </row>
    <row r="389" spans="1:70" s="47" customFormat="1" ht="34.799999999999997" customHeight="1" x14ac:dyDescent="0.3">
      <c r="A389" s="60"/>
      <c r="B389" s="61" t="e">
        <f>VLOOKUP(E389,'Active-Bldg List ref'!$A:$E,4,FALSE)</f>
        <v>#N/A</v>
      </c>
      <c r="C389" s="61" t="e">
        <f>VLOOKUP(E389,'Active-Bldg List ref'!$A:$E,5,FALSE)</f>
        <v>#N/A</v>
      </c>
      <c r="D389" s="61" t="e">
        <f>VLOOKUP(E389,'Active-Bldg List ref'!$A:$B,2,FALSE)</f>
        <v>#N/A</v>
      </c>
      <c r="E389" s="61" t="e">
        <f>INDEX('Active-Bldg List ref'!$A:$A,MATCH(F389,'Active-Bldg List ref'!$C:$C,0))</f>
        <v>#N/A</v>
      </c>
      <c r="F389" s="62"/>
      <c r="G389" s="63"/>
      <c r="H389" s="64"/>
      <c r="I389" s="61" t="e">
        <f>INDEX('Keyword &amp; Type ref'!B:B,MATCH(K389,'Keyword &amp; Type ref'!D:D,0))</f>
        <v>#N/A</v>
      </c>
      <c r="J389" s="66" t="e">
        <f>INDEX('Keyword &amp; Type ref'!F:F,MATCH(L389,'Keyword &amp; Type ref'!H:H,0))</f>
        <v>#N/A</v>
      </c>
      <c r="K389" s="65"/>
      <c r="L389" s="65"/>
      <c r="M389" s="62"/>
      <c r="N389" s="67"/>
      <c r="O389" s="68"/>
      <c r="P389" s="68"/>
      <c r="Q389" s="69" t="e">
        <f>INDEX('Keyword &amp; Type ref'!$F:$V,MATCH(J389,'Keyword &amp; Type ref'!$F:$F,0),MATCH(B389,'Keyword &amp; Type ref'!$1:$1,0))</f>
        <v>#N/A</v>
      </c>
      <c r="R389" s="70" t="e">
        <f>VLOOKUP(J389,'Keyword &amp; Type ref'!$F:$L,7,FALSE)</f>
        <v>#N/A</v>
      </c>
      <c r="S389" s="71" t="e">
        <f>CONCATENATE(E389,":",VLOOKUP(J389,'Keyword &amp; Type ref'!F:H, 3,FALSE),":",$X389)</f>
        <v>#N/A</v>
      </c>
      <c r="T389" s="72" t="e">
        <f t="shared" si="12"/>
        <v>#N/A</v>
      </c>
      <c r="U389" s="73"/>
      <c r="V389" s="74" t="e">
        <f t="shared" si="13"/>
        <v>#N/A</v>
      </c>
      <c r="W389" s="75"/>
      <c r="X389" s="68"/>
      <c r="Y389" s="68"/>
      <c r="Z389" s="76"/>
      <c r="AA389" s="77" t="e">
        <f>INDEX('MFR_List ref'!$A:$A,MATCH($AB389,'MFR_List ref'!$B:$B,0))</f>
        <v>#N/A</v>
      </c>
      <c r="AB389" s="62"/>
      <c r="AC389" s="78"/>
      <c r="AD389" s="79"/>
      <c r="AE389" s="80"/>
      <c r="AF389" s="60"/>
      <c r="AG389" s="73"/>
      <c r="AH389" s="73"/>
      <c r="AI389" s="73"/>
      <c r="AJ389" s="60"/>
      <c r="AK389" s="73"/>
      <c r="AL389" s="73"/>
      <c r="AM389" s="81"/>
      <c r="AN389" s="73"/>
      <c r="AO389" s="78"/>
      <c r="AP389" s="78"/>
      <c r="AQ389" s="78"/>
      <c r="AR389" s="78"/>
      <c r="AS389" s="73"/>
      <c r="AT389" s="73"/>
      <c r="AU389" s="73"/>
      <c r="AV389" s="78"/>
      <c r="AW389" s="73"/>
      <c r="AX389" s="73"/>
      <c r="AY389" s="82"/>
      <c r="AZ389" s="82"/>
      <c r="BA389" s="73"/>
      <c r="BB389" s="73"/>
      <c r="BC389" s="82"/>
      <c r="BD389" s="73"/>
      <c r="BE389" s="73"/>
      <c r="BF389" s="73"/>
      <c r="BG389" s="73"/>
      <c r="BH389" s="82"/>
      <c r="BI389" s="82"/>
      <c r="BJ389" s="82"/>
      <c r="BK389" s="82"/>
      <c r="BL389" s="82"/>
      <c r="BM389" s="82"/>
      <c r="BN389" s="82"/>
      <c r="BO389" s="73"/>
      <c r="BP389" s="68"/>
      <c r="BQ389" s="73"/>
      <c r="BR389" s="48"/>
    </row>
    <row r="390" spans="1:70" s="47" customFormat="1" ht="34.799999999999997" customHeight="1" x14ac:dyDescent="0.3">
      <c r="A390" s="60"/>
      <c r="B390" s="61" t="e">
        <f>VLOOKUP(E390,'Active-Bldg List ref'!$A:$E,4,FALSE)</f>
        <v>#N/A</v>
      </c>
      <c r="C390" s="61" t="e">
        <f>VLOOKUP(E390,'Active-Bldg List ref'!$A:$E,5,FALSE)</f>
        <v>#N/A</v>
      </c>
      <c r="D390" s="61" t="e">
        <f>VLOOKUP(E390,'Active-Bldg List ref'!$A:$B,2,FALSE)</f>
        <v>#N/A</v>
      </c>
      <c r="E390" s="61" t="e">
        <f>INDEX('Active-Bldg List ref'!$A:$A,MATCH(F390,'Active-Bldg List ref'!$C:$C,0))</f>
        <v>#N/A</v>
      </c>
      <c r="F390" s="62"/>
      <c r="G390" s="63"/>
      <c r="H390" s="64"/>
      <c r="I390" s="61" t="e">
        <f>INDEX('Keyword &amp; Type ref'!B:B,MATCH(K390,'Keyword &amp; Type ref'!D:D,0))</f>
        <v>#N/A</v>
      </c>
      <c r="J390" s="66" t="e">
        <f>INDEX('Keyword &amp; Type ref'!F:F,MATCH(L390,'Keyword &amp; Type ref'!H:H,0))</f>
        <v>#N/A</v>
      </c>
      <c r="K390" s="65"/>
      <c r="L390" s="65"/>
      <c r="M390" s="62"/>
      <c r="N390" s="67"/>
      <c r="O390" s="68"/>
      <c r="P390" s="68"/>
      <c r="Q390" s="69" t="e">
        <f>INDEX('Keyword &amp; Type ref'!$F:$V,MATCH(J390,'Keyword &amp; Type ref'!$F:$F,0),MATCH(B390,'Keyword &amp; Type ref'!$1:$1,0))</f>
        <v>#N/A</v>
      </c>
      <c r="R390" s="70" t="e">
        <f>VLOOKUP(J390,'Keyword &amp; Type ref'!$F:$L,7,FALSE)</f>
        <v>#N/A</v>
      </c>
      <c r="S390" s="71" t="e">
        <f>CONCATENATE(E390,":",VLOOKUP(J390,'Keyword &amp; Type ref'!F:H, 3,FALSE),":",$X390)</f>
        <v>#N/A</v>
      </c>
      <c r="T390" s="72" t="e">
        <f t="shared" si="12"/>
        <v>#N/A</v>
      </c>
      <c r="U390" s="73"/>
      <c r="V390" s="74" t="e">
        <f t="shared" si="13"/>
        <v>#N/A</v>
      </c>
      <c r="W390" s="75"/>
      <c r="X390" s="68"/>
      <c r="Y390" s="68"/>
      <c r="Z390" s="76"/>
      <c r="AA390" s="77" t="e">
        <f>INDEX('MFR_List ref'!$A:$A,MATCH($AB390,'MFR_List ref'!$B:$B,0))</f>
        <v>#N/A</v>
      </c>
      <c r="AB390" s="62"/>
      <c r="AC390" s="78"/>
      <c r="AD390" s="79"/>
      <c r="AE390" s="80"/>
      <c r="AF390" s="60"/>
      <c r="AG390" s="73"/>
      <c r="AH390" s="73"/>
      <c r="AI390" s="73"/>
      <c r="AJ390" s="60"/>
      <c r="AK390" s="73"/>
      <c r="AL390" s="73"/>
      <c r="AM390" s="81"/>
      <c r="AN390" s="73"/>
      <c r="AO390" s="78"/>
      <c r="AP390" s="78"/>
      <c r="AQ390" s="78"/>
      <c r="AR390" s="78"/>
      <c r="AS390" s="73"/>
      <c r="AT390" s="73"/>
      <c r="AU390" s="73"/>
      <c r="AV390" s="78"/>
      <c r="AW390" s="73"/>
      <c r="AX390" s="73"/>
      <c r="AY390" s="82"/>
      <c r="AZ390" s="82"/>
      <c r="BA390" s="73"/>
      <c r="BB390" s="73"/>
      <c r="BC390" s="82"/>
      <c r="BD390" s="73"/>
      <c r="BE390" s="73"/>
      <c r="BF390" s="73"/>
      <c r="BG390" s="73"/>
      <c r="BH390" s="82"/>
      <c r="BI390" s="82"/>
      <c r="BJ390" s="82"/>
      <c r="BK390" s="82"/>
      <c r="BL390" s="82"/>
      <c r="BM390" s="82"/>
      <c r="BN390" s="82"/>
      <c r="BO390" s="73"/>
      <c r="BP390" s="68"/>
      <c r="BQ390" s="73"/>
      <c r="BR390" s="48"/>
    </row>
    <row r="391" spans="1:70" s="47" customFormat="1" ht="34.799999999999997" customHeight="1" x14ac:dyDescent="0.3">
      <c r="A391" s="60"/>
      <c r="B391" s="61" t="e">
        <f>VLOOKUP(E391,'Active-Bldg List ref'!$A:$E,4,FALSE)</f>
        <v>#N/A</v>
      </c>
      <c r="C391" s="61" t="e">
        <f>VLOOKUP(E391,'Active-Bldg List ref'!$A:$E,5,FALSE)</f>
        <v>#N/A</v>
      </c>
      <c r="D391" s="61" t="e">
        <f>VLOOKUP(E391,'Active-Bldg List ref'!$A:$B,2,FALSE)</f>
        <v>#N/A</v>
      </c>
      <c r="E391" s="61" t="e">
        <f>INDEX('Active-Bldg List ref'!$A:$A,MATCH(F391,'Active-Bldg List ref'!$C:$C,0))</f>
        <v>#N/A</v>
      </c>
      <c r="F391" s="62"/>
      <c r="G391" s="63"/>
      <c r="H391" s="64"/>
      <c r="I391" s="61" t="e">
        <f>INDEX('Keyword &amp; Type ref'!B:B,MATCH(K391,'Keyword &amp; Type ref'!D:D,0))</f>
        <v>#N/A</v>
      </c>
      <c r="J391" s="66" t="e">
        <f>INDEX('Keyword &amp; Type ref'!F:F,MATCH(L391,'Keyword &amp; Type ref'!H:H,0))</f>
        <v>#N/A</v>
      </c>
      <c r="K391" s="65"/>
      <c r="L391" s="65"/>
      <c r="M391" s="62"/>
      <c r="N391" s="67"/>
      <c r="O391" s="68"/>
      <c r="P391" s="68"/>
      <c r="Q391" s="69" t="e">
        <f>INDEX('Keyword &amp; Type ref'!$F:$V,MATCH(J391,'Keyword &amp; Type ref'!$F:$F,0),MATCH(B391,'Keyword &amp; Type ref'!$1:$1,0))</f>
        <v>#N/A</v>
      </c>
      <c r="R391" s="70" t="e">
        <f>VLOOKUP(J391,'Keyword &amp; Type ref'!$F:$L,7,FALSE)</f>
        <v>#N/A</v>
      </c>
      <c r="S391" s="71" t="e">
        <f>CONCATENATE(E391,":",VLOOKUP(J391,'Keyword &amp; Type ref'!F:H, 3,FALSE),":",$X391)</f>
        <v>#N/A</v>
      </c>
      <c r="T391" s="72" t="e">
        <f t="shared" si="12"/>
        <v>#N/A</v>
      </c>
      <c r="U391" s="73"/>
      <c r="V391" s="74" t="e">
        <f t="shared" si="13"/>
        <v>#N/A</v>
      </c>
      <c r="W391" s="75"/>
      <c r="X391" s="68"/>
      <c r="Y391" s="68"/>
      <c r="Z391" s="76"/>
      <c r="AA391" s="77" t="e">
        <f>INDEX('MFR_List ref'!$A:$A,MATCH($AB391,'MFR_List ref'!$B:$B,0))</f>
        <v>#N/A</v>
      </c>
      <c r="AB391" s="62"/>
      <c r="AC391" s="78"/>
      <c r="AD391" s="79"/>
      <c r="AE391" s="80"/>
      <c r="AF391" s="60"/>
      <c r="AG391" s="73"/>
      <c r="AH391" s="73"/>
      <c r="AI391" s="73"/>
      <c r="AJ391" s="60"/>
      <c r="AK391" s="73"/>
      <c r="AL391" s="73"/>
      <c r="AM391" s="81"/>
      <c r="AN391" s="73"/>
      <c r="AO391" s="78"/>
      <c r="AP391" s="78"/>
      <c r="AQ391" s="78"/>
      <c r="AR391" s="78"/>
      <c r="AS391" s="73"/>
      <c r="AT391" s="73"/>
      <c r="AU391" s="73"/>
      <c r="AV391" s="78"/>
      <c r="AW391" s="73"/>
      <c r="AX391" s="73"/>
      <c r="AY391" s="82"/>
      <c r="AZ391" s="82"/>
      <c r="BA391" s="73"/>
      <c r="BB391" s="73"/>
      <c r="BC391" s="82"/>
      <c r="BD391" s="73"/>
      <c r="BE391" s="73"/>
      <c r="BF391" s="73"/>
      <c r="BG391" s="73"/>
      <c r="BH391" s="82"/>
      <c r="BI391" s="82"/>
      <c r="BJ391" s="82"/>
      <c r="BK391" s="82"/>
      <c r="BL391" s="82"/>
      <c r="BM391" s="82"/>
      <c r="BN391" s="82"/>
      <c r="BO391" s="73"/>
      <c r="BP391" s="68"/>
      <c r="BQ391" s="73"/>
      <c r="BR391" s="48"/>
    </row>
    <row r="392" spans="1:70" s="47" customFormat="1" ht="34.799999999999997" customHeight="1" x14ac:dyDescent="0.3">
      <c r="A392" s="60"/>
      <c r="B392" s="61" t="e">
        <f>VLOOKUP(E392,'Active-Bldg List ref'!$A:$E,4,FALSE)</f>
        <v>#N/A</v>
      </c>
      <c r="C392" s="61" t="e">
        <f>VLOOKUP(E392,'Active-Bldg List ref'!$A:$E,5,FALSE)</f>
        <v>#N/A</v>
      </c>
      <c r="D392" s="61" t="e">
        <f>VLOOKUP(E392,'Active-Bldg List ref'!$A:$B,2,FALSE)</f>
        <v>#N/A</v>
      </c>
      <c r="E392" s="61" t="e">
        <f>INDEX('Active-Bldg List ref'!$A:$A,MATCH(F392,'Active-Bldg List ref'!$C:$C,0))</f>
        <v>#N/A</v>
      </c>
      <c r="F392" s="62"/>
      <c r="G392" s="63"/>
      <c r="H392" s="64"/>
      <c r="I392" s="61" t="e">
        <f>INDEX('Keyword &amp; Type ref'!B:B,MATCH(K392,'Keyword &amp; Type ref'!D:D,0))</f>
        <v>#N/A</v>
      </c>
      <c r="J392" s="66" t="e">
        <f>INDEX('Keyword &amp; Type ref'!F:F,MATCH(L392,'Keyword &amp; Type ref'!H:H,0))</f>
        <v>#N/A</v>
      </c>
      <c r="K392" s="65"/>
      <c r="L392" s="65"/>
      <c r="M392" s="62"/>
      <c r="N392" s="67"/>
      <c r="O392" s="68"/>
      <c r="P392" s="68"/>
      <c r="Q392" s="69" t="e">
        <f>INDEX('Keyword &amp; Type ref'!$F:$V,MATCH(J392,'Keyword &amp; Type ref'!$F:$F,0),MATCH(B392,'Keyword &amp; Type ref'!$1:$1,0))</f>
        <v>#N/A</v>
      </c>
      <c r="R392" s="70" t="e">
        <f>VLOOKUP(J392,'Keyword &amp; Type ref'!$F:$L,7,FALSE)</f>
        <v>#N/A</v>
      </c>
      <c r="S392" s="71" t="e">
        <f>CONCATENATE(E392,":",VLOOKUP(J392,'Keyword &amp; Type ref'!F:H, 3,FALSE),":",$X392)</f>
        <v>#N/A</v>
      </c>
      <c r="T392" s="72" t="e">
        <f t="shared" si="12"/>
        <v>#N/A</v>
      </c>
      <c r="U392" s="73"/>
      <c r="V392" s="74" t="e">
        <f t="shared" si="13"/>
        <v>#N/A</v>
      </c>
      <c r="W392" s="75"/>
      <c r="X392" s="68"/>
      <c r="Y392" s="68"/>
      <c r="Z392" s="76"/>
      <c r="AA392" s="77" t="e">
        <f>INDEX('MFR_List ref'!$A:$A,MATCH($AB392,'MFR_List ref'!$B:$B,0))</f>
        <v>#N/A</v>
      </c>
      <c r="AB392" s="62"/>
      <c r="AC392" s="78"/>
      <c r="AD392" s="79"/>
      <c r="AE392" s="80"/>
      <c r="AF392" s="60"/>
      <c r="AG392" s="73"/>
      <c r="AH392" s="73"/>
      <c r="AI392" s="73"/>
      <c r="AJ392" s="60"/>
      <c r="AK392" s="73"/>
      <c r="AL392" s="73"/>
      <c r="AM392" s="81"/>
      <c r="AN392" s="73"/>
      <c r="AO392" s="78"/>
      <c r="AP392" s="78"/>
      <c r="AQ392" s="78"/>
      <c r="AR392" s="78"/>
      <c r="AS392" s="73"/>
      <c r="AT392" s="73"/>
      <c r="AU392" s="73"/>
      <c r="AV392" s="78"/>
      <c r="AW392" s="73"/>
      <c r="AX392" s="73"/>
      <c r="AY392" s="82"/>
      <c r="AZ392" s="82"/>
      <c r="BA392" s="73"/>
      <c r="BB392" s="73"/>
      <c r="BC392" s="82"/>
      <c r="BD392" s="73"/>
      <c r="BE392" s="73"/>
      <c r="BF392" s="73"/>
      <c r="BG392" s="73"/>
      <c r="BH392" s="82"/>
      <c r="BI392" s="82"/>
      <c r="BJ392" s="82"/>
      <c r="BK392" s="82"/>
      <c r="BL392" s="82"/>
      <c r="BM392" s="82"/>
      <c r="BN392" s="82"/>
      <c r="BO392" s="73"/>
      <c r="BP392" s="68"/>
      <c r="BQ392" s="73"/>
      <c r="BR392" s="48"/>
    </row>
    <row r="393" spans="1:70" s="47" customFormat="1" ht="34.799999999999997" customHeight="1" x14ac:dyDescent="0.3">
      <c r="A393" s="60"/>
      <c r="B393" s="61" t="e">
        <f>VLOOKUP(E393,'Active-Bldg List ref'!$A:$E,4,FALSE)</f>
        <v>#N/A</v>
      </c>
      <c r="C393" s="61" t="e">
        <f>VLOOKUP(E393,'Active-Bldg List ref'!$A:$E,5,FALSE)</f>
        <v>#N/A</v>
      </c>
      <c r="D393" s="61" t="e">
        <f>VLOOKUP(E393,'Active-Bldg List ref'!$A:$B,2,FALSE)</f>
        <v>#N/A</v>
      </c>
      <c r="E393" s="61" t="e">
        <f>INDEX('Active-Bldg List ref'!$A:$A,MATCH(F393,'Active-Bldg List ref'!$C:$C,0))</f>
        <v>#N/A</v>
      </c>
      <c r="F393" s="62"/>
      <c r="G393" s="63"/>
      <c r="H393" s="64"/>
      <c r="I393" s="61" t="e">
        <f>INDEX('Keyword &amp; Type ref'!B:B,MATCH(K393,'Keyword &amp; Type ref'!D:D,0))</f>
        <v>#N/A</v>
      </c>
      <c r="J393" s="66" t="e">
        <f>INDEX('Keyword &amp; Type ref'!F:F,MATCH(L393,'Keyword &amp; Type ref'!H:H,0))</f>
        <v>#N/A</v>
      </c>
      <c r="K393" s="65"/>
      <c r="L393" s="65"/>
      <c r="M393" s="62"/>
      <c r="N393" s="67"/>
      <c r="O393" s="68"/>
      <c r="P393" s="68"/>
      <c r="Q393" s="69" t="e">
        <f>INDEX('Keyword &amp; Type ref'!$F:$V,MATCH(J393,'Keyword &amp; Type ref'!$F:$F,0),MATCH(B393,'Keyword &amp; Type ref'!$1:$1,0))</f>
        <v>#N/A</v>
      </c>
      <c r="R393" s="70" t="e">
        <f>VLOOKUP(J393,'Keyword &amp; Type ref'!$F:$L,7,FALSE)</f>
        <v>#N/A</v>
      </c>
      <c r="S393" s="71" t="e">
        <f>CONCATENATE(E393,":",VLOOKUP(J393,'Keyword &amp; Type ref'!F:H, 3,FALSE),":",$X393)</f>
        <v>#N/A</v>
      </c>
      <c r="T393" s="72" t="e">
        <f t="shared" si="12"/>
        <v>#N/A</v>
      </c>
      <c r="U393" s="73"/>
      <c r="V393" s="74" t="e">
        <f t="shared" si="13"/>
        <v>#N/A</v>
      </c>
      <c r="W393" s="75"/>
      <c r="X393" s="68"/>
      <c r="Y393" s="68"/>
      <c r="Z393" s="76"/>
      <c r="AA393" s="77" t="e">
        <f>INDEX('MFR_List ref'!$A:$A,MATCH($AB393,'MFR_List ref'!$B:$B,0))</f>
        <v>#N/A</v>
      </c>
      <c r="AB393" s="62"/>
      <c r="AC393" s="78"/>
      <c r="AD393" s="79"/>
      <c r="AE393" s="80"/>
      <c r="AF393" s="60"/>
      <c r="AG393" s="73"/>
      <c r="AH393" s="73"/>
      <c r="AI393" s="73"/>
      <c r="AJ393" s="60"/>
      <c r="AK393" s="73"/>
      <c r="AL393" s="73"/>
      <c r="AM393" s="81"/>
      <c r="AN393" s="73"/>
      <c r="AO393" s="78"/>
      <c r="AP393" s="78"/>
      <c r="AQ393" s="78"/>
      <c r="AR393" s="78"/>
      <c r="AS393" s="73"/>
      <c r="AT393" s="73"/>
      <c r="AU393" s="73"/>
      <c r="AV393" s="78"/>
      <c r="AW393" s="73"/>
      <c r="AX393" s="73"/>
      <c r="AY393" s="82"/>
      <c r="AZ393" s="82"/>
      <c r="BA393" s="73"/>
      <c r="BB393" s="73"/>
      <c r="BC393" s="82"/>
      <c r="BD393" s="73"/>
      <c r="BE393" s="73"/>
      <c r="BF393" s="73"/>
      <c r="BG393" s="73"/>
      <c r="BH393" s="82"/>
      <c r="BI393" s="82"/>
      <c r="BJ393" s="82"/>
      <c r="BK393" s="82"/>
      <c r="BL393" s="82"/>
      <c r="BM393" s="82"/>
      <c r="BN393" s="82"/>
      <c r="BO393" s="73"/>
      <c r="BP393" s="68"/>
      <c r="BQ393" s="73"/>
      <c r="BR393" s="48"/>
    </row>
    <row r="394" spans="1:70" s="47" customFormat="1" ht="34.799999999999997" customHeight="1" x14ac:dyDescent="0.3">
      <c r="A394" s="60"/>
      <c r="B394" s="61" t="e">
        <f>VLOOKUP(E394,'Active-Bldg List ref'!$A:$E,4,FALSE)</f>
        <v>#N/A</v>
      </c>
      <c r="C394" s="61" t="e">
        <f>VLOOKUP(E394,'Active-Bldg List ref'!$A:$E,5,FALSE)</f>
        <v>#N/A</v>
      </c>
      <c r="D394" s="61" t="e">
        <f>VLOOKUP(E394,'Active-Bldg List ref'!$A:$B,2,FALSE)</f>
        <v>#N/A</v>
      </c>
      <c r="E394" s="61" t="e">
        <f>INDEX('Active-Bldg List ref'!$A:$A,MATCH(F394,'Active-Bldg List ref'!$C:$C,0))</f>
        <v>#N/A</v>
      </c>
      <c r="F394" s="62"/>
      <c r="G394" s="63"/>
      <c r="H394" s="64"/>
      <c r="I394" s="61" t="e">
        <f>INDEX('Keyword &amp; Type ref'!B:B,MATCH(K394,'Keyword &amp; Type ref'!D:D,0))</f>
        <v>#N/A</v>
      </c>
      <c r="J394" s="66" t="e">
        <f>INDEX('Keyword &amp; Type ref'!F:F,MATCH(L394,'Keyword &amp; Type ref'!H:H,0))</f>
        <v>#N/A</v>
      </c>
      <c r="K394" s="65"/>
      <c r="L394" s="65"/>
      <c r="M394" s="62"/>
      <c r="N394" s="67"/>
      <c r="O394" s="68"/>
      <c r="P394" s="68"/>
      <c r="Q394" s="69" t="e">
        <f>INDEX('Keyword &amp; Type ref'!$F:$V,MATCH(J394,'Keyword &amp; Type ref'!$F:$F,0),MATCH(B394,'Keyword &amp; Type ref'!$1:$1,0))</f>
        <v>#N/A</v>
      </c>
      <c r="R394" s="70" t="e">
        <f>VLOOKUP(J394,'Keyword &amp; Type ref'!$F:$L,7,FALSE)</f>
        <v>#N/A</v>
      </c>
      <c r="S394" s="71" t="e">
        <f>CONCATENATE(E394,":",VLOOKUP(J394,'Keyword &amp; Type ref'!F:H, 3,FALSE),":",$X394)</f>
        <v>#N/A</v>
      </c>
      <c r="T394" s="72" t="e">
        <f t="shared" si="12"/>
        <v>#N/A</v>
      </c>
      <c r="U394" s="73"/>
      <c r="V394" s="74" t="e">
        <f t="shared" si="13"/>
        <v>#N/A</v>
      </c>
      <c r="W394" s="75"/>
      <c r="X394" s="68"/>
      <c r="Y394" s="68"/>
      <c r="Z394" s="76"/>
      <c r="AA394" s="77" t="e">
        <f>INDEX('MFR_List ref'!$A:$A,MATCH($AB394,'MFR_List ref'!$B:$B,0))</f>
        <v>#N/A</v>
      </c>
      <c r="AB394" s="62"/>
      <c r="AC394" s="78"/>
      <c r="AD394" s="79"/>
      <c r="AE394" s="80"/>
      <c r="AF394" s="60"/>
      <c r="AG394" s="73"/>
      <c r="AH394" s="73"/>
      <c r="AI394" s="73"/>
      <c r="AJ394" s="60"/>
      <c r="AK394" s="73"/>
      <c r="AL394" s="73"/>
      <c r="AM394" s="81"/>
      <c r="AN394" s="73"/>
      <c r="AO394" s="78"/>
      <c r="AP394" s="78"/>
      <c r="AQ394" s="78"/>
      <c r="AR394" s="78"/>
      <c r="AS394" s="73"/>
      <c r="AT394" s="73"/>
      <c r="AU394" s="73"/>
      <c r="AV394" s="78"/>
      <c r="AW394" s="73"/>
      <c r="AX394" s="73"/>
      <c r="AY394" s="82"/>
      <c r="AZ394" s="82"/>
      <c r="BA394" s="73"/>
      <c r="BB394" s="73"/>
      <c r="BC394" s="82"/>
      <c r="BD394" s="73"/>
      <c r="BE394" s="73"/>
      <c r="BF394" s="73"/>
      <c r="BG394" s="73"/>
      <c r="BH394" s="82"/>
      <c r="BI394" s="82"/>
      <c r="BJ394" s="82"/>
      <c r="BK394" s="82"/>
      <c r="BL394" s="82"/>
      <c r="BM394" s="82"/>
      <c r="BN394" s="82"/>
      <c r="BO394" s="73"/>
      <c r="BP394" s="68"/>
      <c r="BQ394" s="73"/>
      <c r="BR394" s="48"/>
    </row>
    <row r="395" spans="1:70" s="47" customFormat="1" ht="34.799999999999997" customHeight="1" x14ac:dyDescent="0.3">
      <c r="A395" s="60"/>
      <c r="B395" s="61" t="e">
        <f>VLOOKUP(E395,'Active-Bldg List ref'!$A:$E,4,FALSE)</f>
        <v>#N/A</v>
      </c>
      <c r="C395" s="61" t="e">
        <f>VLOOKUP(E395,'Active-Bldg List ref'!$A:$E,5,FALSE)</f>
        <v>#N/A</v>
      </c>
      <c r="D395" s="61" t="e">
        <f>VLOOKUP(E395,'Active-Bldg List ref'!$A:$B,2,FALSE)</f>
        <v>#N/A</v>
      </c>
      <c r="E395" s="61" t="e">
        <f>INDEX('Active-Bldg List ref'!$A:$A,MATCH(F395,'Active-Bldg List ref'!$C:$C,0))</f>
        <v>#N/A</v>
      </c>
      <c r="F395" s="62"/>
      <c r="G395" s="63"/>
      <c r="H395" s="64"/>
      <c r="I395" s="61" t="e">
        <f>INDEX('Keyword &amp; Type ref'!B:B,MATCH(K395,'Keyword &amp; Type ref'!D:D,0))</f>
        <v>#N/A</v>
      </c>
      <c r="J395" s="66" t="e">
        <f>INDEX('Keyword &amp; Type ref'!F:F,MATCH(L395,'Keyword &amp; Type ref'!H:H,0))</f>
        <v>#N/A</v>
      </c>
      <c r="K395" s="65"/>
      <c r="L395" s="65"/>
      <c r="M395" s="62"/>
      <c r="N395" s="67"/>
      <c r="O395" s="68"/>
      <c r="P395" s="68"/>
      <c r="Q395" s="69" t="e">
        <f>INDEX('Keyword &amp; Type ref'!$F:$V,MATCH(J395,'Keyword &amp; Type ref'!$F:$F,0),MATCH(B395,'Keyword &amp; Type ref'!$1:$1,0))</f>
        <v>#N/A</v>
      </c>
      <c r="R395" s="70" t="e">
        <f>VLOOKUP(J395,'Keyword &amp; Type ref'!$F:$L,7,FALSE)</f>
        <v>#N/A</v>
      </c>
      <c r="S395" s="71" t="e">
        <f>CONCATENATE(E395,":",VLOOKUP(J395,'Keyword &amp; Type ref'!F:H, 3,FALSE),":",$X395)</f>
        <v>#N/A</v>
      </c>
      <c r="T395" s="72" t="e">
        <f t="shared" si="12"/>
        <v>#N/A</v>
      </c>
      <c r="U395" s="73"/>
      <c r="V395" s="74" t="e">
        <f t="shared" si="13"/>
        <v>#N/A</v>
      </c>
      <c r="W395" s="75"/>
      <c r="X395" s="68"/>
      <c r="Y395" s="68"/>
      <c r="Z395" s="76"/>
      <c r="AA395" s="77" t="e">
        <f>INDEX('MFR_List ref'!$A:$A,MATCH($AB395,'MFR_List ref'!$B:$B,0))</f>
        <v>#N/A</v>
      </c>
      <c r="AB395" s="62"/>
      <c r="AC395" s="78"/>
      <c r="AD395" s="79"/>
      <c r="AE395" s="80"/>
      <c r="AF395" s="60"/>
      <c r="AG395" s="73"/>
      <c r="AH395" s="73"/>
      <c r="AI395" s="73"/>
      <c r="AJ395" s="60"/>
      <c r="AK395" s="73"/>
      <c r="AL395" s="73"/>
      <c r="AM395" s="81"/>
      <c r="AN395" s="73"/>
      <c r="AO395" s="78"/>
      <c r="AP395" s="78"/>
      <c r="AQ395" s="78"/>
      <c r="AR395" s="78"/>
      <c r="AS395" s="73"/>
      <c r="AT395" s="73"/>
      <c r="AU395" s="73"/>
      <c r="AV395" s="78"/>
      <c r="AW395" s="73"/>
      <c r="AX395" s="73"/>
      <c r="AY395" s="82"/>
      <c r="AZ395" s="82"/>
      <c r="BA395" s="73"/>
      <c r="BB395" s="73"/>
      <c r="BC395" s="82"/>
      <c r="BD395" s="73"/>
      <c r="BE395" s="73"/>
      <c r="BF395" s="73"/>
      <c r="BG395" s="73"/>
      <c r="BH395" s="82"/>
      <c r="BI395" s="82"/>
      <c r="BJ395" s="82"/>
      <c r="BK395" s="82"/>
      <c r="BL395" s="82"/>
      <c r="BM395" s="82"/>
      <c r="BN395" s="82"/>
      <c r="BO395" s="73"/>
      <c r="BP395" s="68"/>
      <c r="BQ395" s="73"/>
      <c r="BR395" s="48"/>
    </row>
    <row r="396" spans="1:70" s="47" customFormat="1" ht="34.799999999999997" customHeight="1" x14ac:dyDescent="0.3">
      <c r="A396" s="60"/>
      <c r="B396" s="61" t="e">
        <f>VLOOKUP(E396,'Active-Bldg List ref'!$A:$E,4,FALSE)</f>
        <v>#N/A</v>
      </c>
      <c r="C396" s="61" t="e">
        <f>VLOOKUP(E396,'Active-Bldg List ref'!$A:$E,5,FALSE)</f>
        <v>#N/A</v>
      </c>
      <c r="D396" s="61" t="e">
        <f>VLOOKUP(E396,'Active-Bldg List ref'!$A:$B,2,FALSE)</f>
        <v>#N/A</v>
      </c>
      <c r="E396" s="61" t="e">
        <f>INDEX('Active-Bldg List ref'!$A:$A,MATCH(F396,'Active-Bldg List ref'!$C:$C,0))</f>
        <v>#N/A</v>
      </c>
      <c r="F396" s="62"/>
      <c r="G396" s="63"/>
      <c r="H396" s="64"/>
      <c r="I396" s="61" t="e">
        <f>INDEX('Keyword &amp; Type ref'!B:B,MATCH(K396,'Keyword &amp; Type ref'!D:D,0))</f>
        <v>#N/A</v>
      </c>
      <c r="J396" s="66" t="e">
        <f>INDEX('Keyword &amp; Type ref'!F:F,MATCH(L396,'Keyword &amp; Type ref'!H:H,0))</f>
        <v>#N/A</v>
      </c>
      <c r="K396" s="65"/>
      <c r="L396" s="65"/>
      <c r="M396" s="62"/>
      <c r="N396" s="67"/>
      <c r="O396" s="68"/>
      <c r="P396" s="68"/>
      <c r="Q396" s="69" t="e">
        <f>INDEX('Keyword &amp; Type ref'!$F:$V,MATCH(J396,'Keyword &amp; Type ref'!$F:$F,0),MATCH(B396,'Keyword &amp; Type ref'!$1:$1,0))</f>
        <v>#N/A</v>
      </c>
      <c r="R396" s="70" t="e">
        <f>VLOOKUP(J396,'Keyword &amp; Type ref'!$F:$L,7,FALSE)</f>
        <v>#N/A</v>
      </c>
      <c r="S396" s="71" t="e">
        <f>CONCATENATE(E396,":",VLOOKUP(J396,'Keyword &amp; Type ref'!F:H, 3,FALSE),":",$X396)</f>
        <v>#N/A</v>
      </c>
      <c r="T396" s="72" t="e">
        <f t="shared" si="12"/>
        <v>#N/A</v>
      </c>
      <c r="U396" s="73"/>
      <c r="V396" s="74" t="e">
        <f t="shared" si="13"/>
        <v>#N/A</v>
      </c>
      <c r="W396" s="75"/>
      <c r="X396" s="68"/>
      <c r="Y396" s="68"/>
      <c r="Z396" s="76"/>
      <c r="AA396" s="77" t="e">
        <f>INDEX('MFR_List ref'!$A:$A,MATCH($AB396,'MFR_List ref'!$B:$B,0))</f>
        <v>#N/A</v>
      </c>
      <c r="AB396" s="62"/>
      <c r="AC396" s="78"/>
      <c r="AD396" s="79"/>
      <c r="AE396" s="80"/>
      <c r="AF396" s="60"/>
      <c r="AG396" s="73"/>
      <c r="AH396" s="73"/>
      <c r="AI396" s="73"/>
      <c r="AJ396" s="60"/>
      <c r="AK396" s="73"/>
      <c r="AL396" s="73"/>
      <c r="AM396" s="81"/>
      <c r="AN396" s="73"/>
      <c r="AO396" s="78"/>
      <c r="AP396" s="78"/>
      <c r="AQ396" s="78"/>
      <c r="AR396" s="78"/>
      <c r="AS396" s="73"/>
      <c r="AT396" s="73"/>
      <c r="AU396" s="73"/>
      <c r="AV396" s="78"/>
      <c r="AW396" s="73"/>
      <c r="AX396" s="73"/>
      <c r="AY396" s="82"/>
      <c r="AZ396" s="82"/>
      <c r="BA396" s="73"/>
      <c r="BB396" s="73"/>
      <c r="BC396" s="82"/>
      <c r="BD396" s="73"/>
      <c r="BE396" s="73"/>
      <c r="BF396" s="73"/>
      <c r="BG396" s="73"/>
      <c r="BH396" s="82"/>
      <c r="BI396" s="82"/>
      <c r="BJ396" s="82"/>
      <c r="BK396" s="82"/>
      <c r="BL396" s="82"/>
      <c r="BM396" s="82"/>
      <c r="BN396" s="82"/>
      <c r="BO396" s="73"/>
      <c r="BP396" s="68"/>
      <c r="BQ396" s="73"/>
      <c r="BR396" s="48"/>
    </row>
    <row r="397" spans="1:70" s="47" customFormat="1" ht="34.799999999999997" customHeight="1" x14ac:dyDescent="0.3">
      <c r="A397" s="60"/>
      <c r="B397" s="61" t="e">
        <f>VLOOKUP(E397,'Active-Bldg List ref'!$A:$E,4,FALSE)</f>
        <v>#N/A</v>
      </c>
      <c r="C397" s="61" t="e">
        <f>VLOOKUP(E397,'Active-Bldg List ref'!$A:$E,5,FALSE)</f>
        <v>#N/A</v>
      </c>
      <c r="D397" s="61" t="e">
        <f>VLOOKUP(E397,'Active-Bldg List ref'!$A:$B,2,FALSE)</f>
        <v>#N/A</v>
      </c>
      <c r="E397" s="61" t="e">
        <f>INDEX('Active-Bldg List ref'!$A:$A,MATCH(F397,'Active-Bldg List ref'!$C:$C,0))</f>
        <v>#N/A</v>
      </c>
      <c r="F397" s="62"/>
      <c r="G397" s="63"/>
      <c r="H397" s="64"/>
      <c r="I397" s="61" t="e">
        <f>INDEX('Keyword &amp; Type ref'!B:B,MATCH(K397,'Keyword &amp; Type ref'!D:D,0))</f>
        <v>#N/A</v>
      </c>
      <c r="J397" s="66" t="e">
        <f>INDEX('Keyword &amp; Type ref'!F:F,MATCH(L397,'Keyword &amp; Type ref'!H:H,0))</f>
        <v>#N/A</v>
      </c>
      <c r="K397" s="65"/>
      <c r="L397" s="65"/>
      <c r="M397" s="62"/>
      <c r="N397" s="67"/>
      <c r="O397" s="68"/>
      <c r="P397" s="68"/>
      <c r="Q397" s="69" t="e">
        <f>INDEX('Keyword &amp; Type ref'!$F:$V,MATCH(J397,'Keyword &amp; Type ref'!$F:$F,0),MATCH(B397,'Keyword &amp; Type ref'!$1:$1,0))</f>
        <v>#N/A</v>
      </c>
      <c r="R397" s="70" t="e">
        <f>VLOOKUP(J397,'Keyword &amp; Type ref'!$F:$L,7,FALSE)</f>
        <v>#N/A</v>
      </c>
      <c r="S397" s="71" t="e">
        <f>CONCATENATE(E397,":",VLOOKUP(J397,'Keyword &amp; Type ref'!F:H, 3,FALSE),":",$X397)</f>
        <v>#N/A</v>
      </c>
      <c r="T397" s="72" t="e">
        <f t="shared" si="12"/>
        <v>#N/A</v>
      </c>
      <c r="U397" s="73"/>
      <c r="V397" s="74" t="e">
        <f t="shared" si="13"/>
        <v>#N/A</v>
      </c>
      <c r="W397" s="75"/>
      <c r="X397" s="68"/>
      <c r="Y397" s="68"/>
      <c r="Z397" s="76"/>
      <c r="AA397" s="77" t="e">
        <f>INDEX('MFR_List ref'!$A:$A,MATCH($AB397,'MFR_List ref'!$B:$B,0))</f>
        <v>#N/A</v>
      </c>
      <c r="AB397" s="62"/>
      <c r="AC397" s="78"/>
      <c r="AD397" s="79"/>
      <c r="AE397" s="80"/>
      <c r="AF397" s="60"/>
      <c r="AG397" s="73"/>
      <c r="AH397" s="73"/>
      <c r="AI397" s="73"/>
      <c r="AJ397" s="60"/>
      <c r="AK397" s="73"/>
      <c r="AL397" s="73"/>
      <c r="AM397" s="81"/>
      <c r="AN397" s="73"/>
      <c r="AO397" s="78"/>
      <c r="AP397" s="78"/>
      <c r="AQ397" s="78"/>
      <c r="AR397" s="78"/>
      <c r="AS397" s="73"/>
      <c r="AT397" s="73"/>
      <c r="AU397" s="73"/>
      <c r="AV397" s="78"/>
      <c r="AW397" s="73"/>
      <c r="AX397" s="73"/>
      <c r="AY397" s="82"/>
      <c r="AZ397" s="82"/>
      <c r="BA397" s="73"/>
      <c r="BB397" s="73"/>
      <c r="BC397" s="82"/>
      <c r="BD397" s="73"/>
      <c r="BE397" s="73"/>
      <c r="BF397" s="73"/>
      <c r="BG397" s="73"/>
      <c r="BH397" s="82"/>
      <c r="BI397" s="82"/>
      <c r="BJ397" s="82"/>
      <c r="BK397" s="82"/>
      <c r="BL397" s="82"/>
      <c r="BM397" s="82"/>
      <c r="BN397" s="82"/>
      <c r="BO397" s="73"/>
      <c r="BP397" s="68"/>
      <c r="BQ397" s="73"/>
      <c r="BR397" s="48"/>
    </row>
    <row r="398" spans="1:70" s="47" customFormat="1" ht="34.799999999999997" customHeight="1" x14ac:dyDescent="0.3">
      <c r="A398" s="60"/>
      <c r="B398" s="61" t="e">
        <f>VLOOKUP(E398,'Active-Bldg List ref'!$A:$E,4,FALSE)</f>
        <v>#N/A</v>
      </c>
      <c r="C398" s="61" t="e">
        <f>VLOOKUP(E398,'Active-Bldg List ref'!$A:$E,5,FALSE)</f>
        <v>#N/A</v>
      </c>
      <c r="D398" s="61" t="e">
        <f>VLOOKUP(E398,'Active-Bldg List ref'!$A:$B,2,FALSE)</f>
        <v>#N/A</v>
      </c>
      <c r="E398" s="61" t="e">
        <f>INDEX('Active-Bldg List ref'!$A:$A,MATCH(F398,'Active-Bldg List ref'!$C:$C,0))</f>
        <v>#N/A</v>
      </c>
      <c r="F398" s="62"/>
      <c r="G398" s="63"/>
      <c r="H398" s="64"/>
      <c r="I398" s="61" t="e">
        <f>INDEX('Keyword &amp; Type ref'!B:B,MATCH(K398,'Keyword &amp; Type ref'!D:D,0))</f>
        <v>#N/A</v>
      </c>
      <c r="J398" s="66" t="e">
        <f>INDEX('Keyword &amp; Type ref'!F:F,MATCH(L398,'Keyword &amp; Type ref'!H:H,0))</f>
        <v>#N/A</v>
      </c>
      <c r="K398" s="65"/>
      <c r="L398" s="65"/>
      <c r="M398" s="62"/>
      <c r="N398" s="67"/>
      <c r="O398" s="68"/>
      <c r="P398" s="68"/>
      <c r="Q398" s="69" t="e">
        <f>INDEX('Keyword &amp; Type ref'!$F:$V,MATCH(J398,'Keyword &amp; Type ref'!$F:$F,0),MATCH(B398,'Keyword &amp; Type ref'!$1:$1,0))</f>
        <v>#N/A</v>
      </c>
      <c r="R398" s="70" t="e">
        <f>VLOOKUP(J398,'Keyword &amp; Type ref'!$F:$L,7,FALSE)</f>
        <v>#N/A</v>
      </c>
      <c r="S398" s="71" t="e">
        <f>CONCATENATE(E398,":",VLOOKUP(J398,'Keyword &amp; Type ref'!F:H, 3,FALSE),":",$X398)</f>
        <v>#N/A</v>
      </c>
      <c r="T398" s="72" t="e">
        <f t="shared" si="12"/>
        <v>#N/A</v>
      </c>
      <c r="U398" s="73"/>
      <c r="V398" s="74" t="e">
        <f t="shared" si="13"/>
        <v>#N/A</v>
      </c>
      <c r="W398" s="75"/>
      <c r="X398" s="68"/>
      <c r="Y398" s="68"/>
      <c r="Z398" s="76"/>
      <c r="AA398" s="77" t="e">
        <f>INDEX('MFR_List ref'!$A:$A,MATCH($AB398,'MFR_List ref'!$B:$B,0))</f>
        <v>#N/A</v>
      </c>
      <c r="AB398" s="62"/>
      <c r="AC398" s="78"/>
      <c r="AD398" s="79"/>
      <c r="AE398" s="80"/>
      <c r="AF398" s="60"/>
      <c r="AG398" s="73"/>
      <c r="AH398" s="73"/>
      <c r="AI398" s="73"/>
      <c r="AJ398" s="60"/>
      <c r="AK398" s="73"/>
      <c r="AL398" s="73"/>
      <c r="AM398" s="81"/>
      <c r="AN398" s="73"/>
      <c r="AO398" s="78"/>
      <c r="AP398" s="78"/>
      <c r="AQ398" s="78"/>
      <c r="AR398" s="78"/>
      <c r="AS398" s="73"/>
      <c r="AT398" s="73"/>
      <c r="AU398" s="73"/>
      <c r="AV398" s="78"/>
      <c r="AW398" s="73"/>
      <c r="AX398" s="73"/>
      <c r="AY398" s="82"/>
      <c r="AZ398" s="82"/>
      <c r="BA398" s="73"/>
      <c r="BB398" s="73"/>
      <c r="BC398" s="82"/>
      <c r="BD398" s="73"/>
      <c r="BE398" s="73"/>
      <c r="BF398" s="73"/>
      <c r="BG398" s="73"/>
      <c r="BH398" s="82"/>
      <c r="BI398" s="82"/>
      <c r="BJ398" s="82"/>
      <c r="BK398" s="82"/>
      <c r="BL398" s="82"/>
      <c r="BM398" s="82"/>
      <c r="BN398" s="82"/>
      <c r="BO398" s="73"/>
      <c r="BP398" s="68"/>
      <c r="BQ398" s="73"/>
      <c r="BR398" s="48"/>
    </row>
    <row r="399" spans="1:70" s="47" customFormat="1" ht="34.799999999999997" customHeight="1" x14ac:dyDescent="0.3">
      <c r="A399" s="60"/>
      <c r="B399" s="61" t="e">
        <f>VLOOKUP(E399,'Active-Bldg List ref'!$A:$E,4,FALSE)</f>
        <v>#N/A</v>
      </c>
      <c r="C399" s="61" t="e">
        <f>VLOOKUP(E399,'Active-Bldg List ref'!$A:$E,5,FALSE)</f>
        <v>#N/A</v>
      </c>
      <c r="D399" s="61" t="e">
        <f>VLOOKUP(E399,'Active-Bldg List ref'!$A:$B,2,FALSE)</f>
        <v>#N/A</v>
      </c>
      <c r="E399" s="61" t="e">
        <f>INDEX('Active-Bldg List ref'!$A:$A,MATCH(F399,'Active-Bldg List ref'!$C:$C,0))</f>
        <v>#N/A</v>
      </c>
      <c r="F399" s="62"/>
      <c r="G399" s="63"/>
      <c r="H399" s="64"/>
      <c r="I399" s="61" t="e">
        <f>INDEX('Keyword &amp; Type ref'!B:B,MATCH(K399,'Keyword &amp; Type ref'!D:D,0))</f>
        <v>#N/A</v>
      </c>
      <c r="J399" s="66" t="e">
        <f>INDEX('Keyword &amp; Type ref'!F:F,MATCH(L399,'Keyword &amp; Type ref'!H:H,0))</f>
        <v>#N/A</v>
      </c>
      <c r="K399" s="65"/>
      <c r="L399" s="65"/>
      <c r="M399" s="62"/>
      <c r="N399" s="67"/>
      <c r="O399" s="68"/>
      <c r="P399" s="68"/>
      <c r="Q399" s="69" t="e">
        <f>INDEX('Keyword &amp; Type ref'!$F:$V,MATCH(J399,'Keyword &amp; Type ref'!$F:$F,0),MATCH(B399,'Keyword &amp; Type ref'!$1:$1,0))</f>
        <v>#N/A</v>
      </c>
      <c r="R399" s="70" t="e">
        <f>VLOOKUP(J399,'Keyword &amp; Type ref'!$F:$L,7,FALSE)</f>
        <v>#N/A</v>
      </c>
      <c r="S399" s="71" t="e">
        <f>CONCATENATE(E399,":",VLOOKUP(J399,'Keyword &amp; Type ref'!F:H, 3,FALSE),":",$X399)</f>
        <v>#N/A</v>
      </c>
      <c r="T399" s="72" t="e">
        <f t="shared" si="12"/>
        <v>#N/A</v>
      </c>
      <c r="U399" s="73"/>
      <c r="V399" s="74" t="e">
        <f t="shared" si="13"/>
        <v>#N/A</v>
      </c>
      <c r="W399" s="75"/>
      <c r="X399" s="68"/>
      <c r="Y399" s="68"/>
      <c r="Z399" s="76"/>
      <c r="AA399" s="77" t="e">
        <f>INDEX('MFR_List ref'!$A:$A,MATCH($AB399,'MFR_List ref'!$B:$B,0))</f>
        <v>#N/A</v>
      </c>
      <c r="AB399" s="62"/>
      <c r="AC399" s="78"/>
      <c r="AD399" s="79"/>
      <c r="AE399" s="80"/>
      <c r="AF399" s="60"/>
      <c r="AG399" s="73"/>
      <c r="AH399" s="73"/>
      <c r="AI399" s="73"/>
      <c r="AJ399" s="60"/>
      <c r="AK399" s="73"/>
      <c r="AL399" s="73"/>
      <c r="AM399" s="81"/>
      <c r="AN399" s="73"/>
      <c r="AO399" s="78"/>
      <c r="AP399" s="78"/>
      <c r="AQ399" s="78"/>
      <c r="AR399" s="78"/>
      <c r="AS399" s="73"/>
      <c r="AT399" s="73"/>
      <c r="AU399" s="73"/>
      <c r="AV399" s="78"/>
      <c r="AW399" s="73"/>
      <c r="AX399" s="73"/>
      <c r="AY399" s="82"/>
      <c r="AZ399" s="82"/>
      <c r="BA399" s="73"/>
      <c r="BB399" s="73"/>
      <c r="BC399" s="82"/>
      <c r="BD399" s="73"/>
      <c r="BE399" s="73"/>
      <c r="BF399" s="73"/>
      <c r="BG399" s="73"/>
      <c r="BH399" s="82"/>
      <c r="BI399" s="82"/>
      <c r="BJ399" s="82"/>
      <c r="BK399" s="82"/>
      <c r="BL399" s="82"/>
      <c r="BM399" s="82"/>
      <c r="BN399" s="82"/>
      <c r="BO399" s="73"/>
      <c r="BP399" s="68"/>
      <c r="BQ399" s="73"/>
      <c r="BR399" s="48"/>
    </row>
    <row r="400" spans="1:70" s="47" customFormat="1" ht="34.799999999999997" customHeight="1" x14ac:dyDescent="0.3">
      <c r="A400" s="60"/>
      <c r="B400" s="61" t="e">
        <f>VLOOKUP(E400,'Active-Bldg List ref'!$A:$E,4,FALSE)</f>
        <v>#N/A</v>
      </c>
      <c r="C400" s="61" t="e">
        <f>VLOOKUP(E400,'Active-Bldg List ref'!$A:$E,5,FALSE)</f>
        <v>#N/A</v>
      </c>
      <c r="D400" s="61" t="e">
        <f>VLOOKUP(E400,'Active-Bldg List ref'!$A:$B,2,FALSE)</f>
        <v>#N/A</v>
      </c>
      <c r="E400" s="61" t="e">
        <f>INDEX('Active-Bldg List ref'!$A:$A,MATCH(F400,'Active-Bldg List ref'!$C:$C,0))</f>
        <v>#N/A</v>
      </c>
      <c r="F400" s="62"/>
      <c r="G400" s="63"/>
      <c r="H400" s="64"/>
      <c r="I400" s="61" t="e">
        <f>INDEX('Keyword &amp; Type ref'!B:B,MATCH(K400,'Keyword &amp; Type ref'!D:D,0))</f>
        <v>#N/A</v>
      </c>
      <c r="J400" s="66" t="e">
        <f>INDEX('Keyword &amp; Type ref'!F:F,MATCH(L400,'Keyword &amp; Type ref'!H:H,0))</f>
        <v>#N/A</v>
      </c>
      <c r="K400" s="65"/>
      <c r="L400" s="65"/>
      <c r="M400" s="62"/>
      <c r="N400" s="67"/>
      <c r="O400" s="68"/>
      <c r="P400" s="68"/>
      <c r="Q400" s="69" t="e">
        <f>INDEX('Keyword &amp; Type ref'!$F:$V,MATCH(J400,'Keyword &amp; Type ref'!$F:$F,0),MATCH(B400,'Keyword &amp; Type ref'!$1:$1,0))</f>
        <v>#N/A</v>
      </c>
      <c r="R400" s="70" t="e">
        <f>VLOOKUP(J400,'Keyword &amp; Type ref'!$F:$L,7,FALSE)</f>
        <v>#N/A</v>
      </c>
      <c r="S400" s="71" t="e">
        <f>CONCATENATE(E400,":",VLOOKUP(J400,'Keyword &amp; Type ref'!F:H, 3,FALSE),":",$X400)</f>
        <v>#N/A</v>
      </c>
      <c r="T400" s="72" t="e">
        <f t="shared" si="12"/>
        <v>#N/A</v>
      </c>
      <c r="U400" s="73"/>
      <c r="V400" s="74" t="e">
        <f t="shared" si="13"/>
        <v>#N/A</v>
      </c>
      <c r="W400" s="75"/>
      <c r="X400" s="68"/>
      <c r="Y400" s="68"/>
      <c r="Z400" s="76"/>
      <c r="AA400" s="77" t="e">
        <f>INDEX('MFR_List ref'!$A:$A,MATCH($AB400,'MFR_List ref'!$B:$B,0))</f>
        <v>#N/A</v>
      </c>
      <c r="AB400" s="62"/>
      <c r="AC400" s="78"/>
      <c r="AD400" s="79"/>
      <c r="AE400" s="80"/>
      <c r="AF400" s="60"/>
      <c r="AG400" s="73"/>
      <c r="AH400" s="73"/>
      <c r="AI400" s="73"/>
      <c r="AJ400" s="60"/>
      <c r="AK400" s="73"/>
      <c r="AL400" s="73"/>
      <c r="AM400" s="81"/>
      <c r="AN400" s="73"/>
      <c r="AO400" s="78"/>
      <c r="AP400" s="78"/>
      <c r="AQ400" s="78"/>
      <c r="AR400" s="78"/>
      <c r="AS400" s="73"/>
      <c r="AT400" s="73"/>
      <c r="AU400" s="73"/>
      <c r="AV400" s="78"/>
      <c r="AW400" s="73"/>
      <c r="AX400" s="73"/>
      <c r="AY400" s="82"/>
      <c r="AZ400" s="82"/>
      <c r="BA400" s="73"/>
      <c r="BB400" s="73"/>
      <c r="BC400" s="82"/>
      <c r="BD400" s="73"/>
      <c r="BE400" s="73"/>
      <c r="BF400" s="73"/>
      <c r="BG400" s="73"/>
      <c r="BH400" s="82"/>
      <c r="BI400" s="82"/>
      <c r="BJ400" s="82"/>
      <c r="BK400" s="82"/>
      <c r="BL400" s="82"/>
      <c r="BM400" s="82"/>
      <c r="BN400" s="82"/>
      <c r="BO400" s="73"/>
      <c r="BP400" s="68"/>
      <c r="BQ400" s="73"/>
      <c r="BR400" s="48"/>
    </row>
    <row r="401" spans="1:70" s="47" customFormat="1" ht="34.799999999999997" customHeight="1" x14ac:dyDescent="0.3">
      <c r="A401" s="60"/>
      <c r="B401" s="61" t="e">
        <f>VLOOKUP(E401,'Active-Bldg List ref'!$A:$E,4,FALSE)</f>
        <v>#N/A</v>
      </c>
      <c r="C401" s="61" t="e">
        <f>VLOOKUP(E401,'Active-Bldg List ref'!$A:$E,5,FALSE)</f>
        <v>#N/A</v>
      </c>
      <c r="D401" s="61" t="e">
        <f>VLOOKUP(E401,'Active-Bldg List ref'!$A:$B,2,FALSE)</f>
        <v>#N/A</v>
      </c>
      <c r="E401" s="61" t="e">
        <f>INDEX('Active-Bldg List ref'!$A:$A,MATCH(F401,'Active-Bldg List ref'!$C:$C,0))</f>
        <v>#N/A</v>
      </c>
      <c r="F401" s="62"/>
      <c r="G401" s="63"/>
      <c r="H401" s="64"/>
      <c r="I401" s="61" t="e">
        <f>INDEX('Keyword &amp; Type ref'!B:B,MATCH(K401,'Keyword &amp; Type ref'!D:D,0))</f>
        <v>#N/A</v>
      </c>
      <c r="J401" s="66" t="e">
        <f>INDEX('Keyword &amp; Type ref'!F:F,MATCH(L401,'Keyword &amp; Type ref'!H:H,0))</f>
        <v>#N/A</v>
      </c>
      <c r="K401" s="65"/>
      <c r="L401" s="65"/>
      <c r="M401" s="62"/>
      <c r="N401" s="67"/>
      <c r="O401" s="68"/>
      <c r="P401" s="68"/>
      <c r="Q401" s="69" t="e">
        <f>INDEX('Keyword &amp; Type ref'!$F:$V,MATCH(J401,'Keyword &amp; Type ref'!$F:$F,0),MATCH(B401,'Keyword &amp; Type ref'!$1:$1,0))</f>
        <v>#N/A</v>
      </c>
      <c r="R401" s="70" t="e">
        <f>VLOOKUP(J401,'Keyword &amp; Type ref'!$F:$L,7,FALSE)</f>
        <v>#N/A</v>
      </c>
      <c r="S401" s="71" t="e">
        <f>CONCATENATE(E401,":",VLOOKUP(J401,'Keyword &amp; Type ref'!F:H, 3,FALSE),":",$X401)</f>
        <v>#N/A</v>
      </c>
      <c r="T401" s="72" t="e">
        <f t="shared" si="12"/>
        <v>#N/A</v>
      </c>
      <c r="U401" s="73"/>
      <c r="V401" s="74" t="e">
        <f t="shared" si="13"/>
        <v>#N/A</v>
      </c>
      <c r="W401" s="75"/>
      <c r="X401" s="68"/>
      <c r="Y401" s="68"/>
      <c r="Z401" s="76"/>
      <c r="AA401" s="77" t="e">
        <f>INDEX('MFR_List ref'!$A:$A,MATCH($AB401,'MFR_List ref'!$B:$B,0))</f>
        <v>#N/A</v>
      </c>
      <c r="AB401" s="62"/>
      <c r="AC401" s="78"/>
      <c r="AD401" s="79"/>
      <c r="AE401" s="80"/>
      <c r="AF401" s="60"/>
      <c r="AG401" s="73"/>
      <c r="AH401" s="73"/>
      <c r="AI401" s="73"/>
      <c r="AJ401" s="60"/>
      <c r="AK401" s="73"/>
      <c r="AL401" s="73"/>
      <c r="AM401" s="81"/>
      <c r="AN401" s="73"/>
      <c r="AO401" s="78"/>
      <c r="AP401" s="78"/>
      <c r="AQ401" s="78"/>
      <c r="AR401" s="78"/>
      <c r="AS401" s="73"/>
      <c r="AT401" s="73"/>
      <c r="AU401" s="73"/>
      <c r="AV401" s="78"/>
      <c r="AW401" s="73"/>
      <c r="AX401" s="73"/>
      <c r="AY401" s="82"/>
      <c r="AZ401" s="82"/>
      <c r="BA401" s="73"/>
      <c r="BB401" s="73"/>
      <c r="BC401" s="82"/>
      <c r="BD401" s="73"/>
      <c r="BE401" s="73"/>
      <c r="BF401" s="73"/>
      <c r="BG401" s="73"/>
      <c r="BH401" s="82"/>
      <c r="BI401" s="82"/>
      <c r="BJ401" s="82"/>
      <c r="BK401" s="82"/>
      <c r="BL401" s="82"/>
      <c r="BM401" s="82"/>
      <c r="BN401" s="82"/>
      <c r="BO401" s="73"/>
      <c r="BP401" s="68"/>
      <c r="BQ401" s="73"/>
      <c r="BR401" s="48"/>
    </row>
    <row r="402" spans="1:70" s="47" customFormat="1" ht="34.799999999999997" customHeight="1" x14ac:dyDescent="0.3">
      <c r="A402" s="60"/>
      <c r="B402" s="61" t="e">
        <f>VLOOKUP(E402,'Active-Bldg List ref'!$A:$E,4,FALSE)</f>
        <v>#N/A</v>
      </c>
      <c r="C402" s="61" t="e">
        <f>VLOOKUP(E402,'Active-Bldg List ref'!$A:$E,5,FALSE)</f>
        <v>#N/A</v>
      </c>
      <c r="D402" s="61" t="e">
        <f>VLOOKUP(E402,'Active-Bldg List ref'!$A:$B,2,FALSE)</f>
        <v>#N/A</v>
      </c>
      <c r="E402" s="61" t="e">
        <f>INDEX('Active-Bldg List ref'!$A:$A,MATCH(F402,'Active-Bldg List ref'!$C:$C,0))</f>
        <v>#N/A</v>
      </c>
      <c r="F402" s="62"/>
      <c r="G402" s="63"/>
      <c r="H402" s="64"/>
      <c r="I402" s="61" t="e">
        <f>INDEX('Keyword &amp; Type ref'!B:B,MATCH(K402,'Keyword &amp; Type ref'!D:D,0))</f>
        <v>#N/A</v>
      </c>
      <c r="J402" s="66" t="e">
        <f>INDEX('Keyword &amp; Type ref'!F:F,MATCH(L402,'Keyword &amp; Type ref'!H:H,0))</f>
        <v>#N/A</v>
      </c>
      <c r="K402" s="65"/>
      <c r="L402" s="65"/>
      <c r="M402" s="62"/>
      <c r="N402" s="67"/>
      <c r="O402" s="68"/>
      <c r="P402" s="68"/>
      <c r="Q402" s="69" t="e">
        <f>INDEX('Keyword &amp; Type ref'!$F:$V,MATCH(J402,'Keyword &amp; Type ref'!$F:$F,0),MATCH(B402,'Keyword &amp; Type ref'!$1:$1,0))</f>
        <v>#N/A</v>
      </c>
      <c r="R402" s="70" t="e">
        <f>VLOOKUP(J402,'Keyword &amp; Type ref'!$F:$L,7,FALSE)</f>
        <v>#N/A</v>
      </c>
      <c r="S402" s="71" t="e">
        <f>CONCATENATE(E402,":",VLOOKUP(J402,'Keyword &amp; Type ref'!F:H, 3,FALSE),":",$X402)</f>
        <v>#N/A</v>
      </c>
      <c r="T402" s="72" t="e">
        <f t="shared" si="12"/>
        <v>#N/A</v>
      </c>
      <c r="U402" s="73"/>
      <c r="V402" s="74" t="e">
        <f t="shared" si="13"/>
        <v>#N/A</v>
      </c>
      <c r="W402" s="75"/>
      <c r="X402" s="68"/>
      <c r="Y402" s="68"/>
      <c r="Z402" s="76"/>
      <c r="AA402" s="77" t="e">
        <f>INDEX('MFR_List ref'!$A:$A,MATCH($AB402,'MFR_List ref'!$B:$B,0))</f>
        <v>#N/A</v>
      </c>
      <c r="AB402" s="62"/>
      <c r="AC402" s="78"/>
      <c r="AD402" s="79"/>
      <c r="AE402" s="80"/>
      <c r="AF402" s="60"/>
      <c r="AG402" s="73"/>
      <c r="AH402" s="73"/>
      <c r="AI402" s="73"/>
      <c r="AJ402" s="60"/>
      <c r="AK402" s="73"/>
      <c r="AL402" s="73"/>
      <c r="AM402" s="81"/>
      <c r="AN402" s="73"/>
      <c r="AO402" s="78"/>
      <c r="AP402" s="78"/>
      <c r="AQ402" s="78"/>
      <c r="AR402" s="78"/>
      <c r="AS402" s="73"/>
      <c r="AT402" s="73"/>
      <c r="AU402" s="73"/>
      <c r="AV402" s="78"/>
      <c r="AW402" s="73"/>
      <c r="AX402" s="73"/>
      <c r="AY402" s="82"/>
      <c r="AZ402" s="82"/>
      <c r="BA402" s="73"/>
      <c r="BB402" s="73"/>
      <c r="BC402" s="82"/>
      <c r="BD402" s="73"/>
      <c r="BE402" s="73"/>
      <c r="BF402" s="73"/>
      <c r="BG402" s="73"/>
      <c r="BH402" s="82"/>
      <c r="BI402" s="82"/>
      <c r="BJ402" s="82"/>
      <c r="BK402" s="82"/>
      <c r="BL402" s="82"/>
      <c r="BM402" s="82"/>
      <c r="BN402" s="82"/>
      <c r="BO402" s="73"/>
      <c r="BP402" s="68"/>
      <c r="BQ402" s="73"/>
      <c r="BR402" s="48"/>
    </row>
    <row r="403" spans="1:70" s="47" customFormat="1" ht="34.799999999999997" customHeight="1" x14ac:dyDescent="0.3">
      <c r="A403" s="60"/>
      <c r="B403" s="61" t="e">
        <f>VLOOKUP(E403,'Active-Bldg List ref'!$A:$E,4,FALSE)</f>
        <v>#N/A</v>
      </c>
      <c r="C403" s="61" t="e">
        <f>VLOOKUP(E403,'Active-Bldg List ref'!$A:$E,5,FALSE)</f>
        <v>#N/A</v>
      </c>
      <c r="D403" s="61" t="e">
        <f>VLOOKUP(E403,'Active-Bldg List ref'!$A:$B,2,FALSE)</f>
        <v>#N/A</v>
      </c>
      <c r="E403" s="61" t="e">
        <f>INDEX('Active-Bldg List ref'!$A:$A,MATCH(F403,'Active-Bldg List ref'!$C:$C,0))</f>
        <v>#N/A</v>
      </c>
      <c r="F403" s="62"/>
      <c r="G403" s="63"/>
      <c r="H403" s="64"/>
      <c r="I403" s="61" t="e">
        <f>INDEX('Keyword &amp; Type ref'!B:B,MATCH(K403,'Keyword &amp; Type ref'!D:D,0))</f>
        <v>#N/A</v>
      </c>
      <c r="J403" s="66" t="e">
        <f>INDEX('Keyword &amp; Type ref'!F:F,MATCH(L403,'Keyword &amp; Type ref'!H:H,0))</f>
        <v>#N/A</v>
      </c>
      <c r="K403" s="65"/>
      <c r="L403" s="65"/>
      <c r="M403" s="62"/>
      <c r="N403" s="67"/>
      <c r="O403" s="68"/>
      <c r="P403" s="68"/>
      <c r="Q403" s="69" t="e">
        <f>INDEX('Keyword &amp; Type ref'!$F:$V,MATCH(J403,'Keyword &amp; Type ref'!$F:$F,0),MATCH(B403,'Keyword &amp; Type ref'!$1:$1,0))</f>
        <v>#N/A</v>
      </c>
      <c r="R403" s="70" t="e">
        <f>VLOOKUP(J403,'Keyword &amp; Type ref'!$F:$L,7,FALSE)</f>
        <v>#N/A</v>
      </c>
      <c r="S403" s="71" t="e">
        <f>CONCATENATE(E403,":",VLOOKUP(J403,'Keyword &amp; Type ref'!F:H, 3,FALSE),":",$X403)</f>
        <v>#N/A</v>
      </c>
      <c r="T403" s="72" t="e">
        <f t="shared" si="12"/>
        <v>#N/A</v>
      </c>
      <c r="U403" s="73"/>
      <c r="V403" s="74" t="e">
        <f t="shared" si="13"/>
        <v>#N/A</v>
      </c>
      <c r="W403" s="75"/>
      <c r="X403" s="68"/>
      <c r="Y403" s="68"/>
      <c r="Z403" s="76"/>
      <c r="AA403" s="77" t="e">
        <f>INDEX('MFR_List ref'!$A:$A,MATCH($AB403,'MFR_List ref'!$B:$B,0))</f>
        <v>#N/A</v>
      </c>
      <c r="AB403" s="62"/>
      <c r="AC403" s="78"/>
      <c r="AD403" s="79"/>
      <c r="AE403" s="80"/>
      <c r="AF403" s="60"/>
      <c r="AG403" s="73"/>
      <c r="AH403" s="73"/>
      <c r="AI403" s="73"/>
      <c r="AJ403" s="60"/>
      <c r="AK403" s="73"/>
      <c r="AL403" s="73"/>
      <c r="AM403" s="81"/>
      <c r="AN403" s="73"/>
      <c r="AO403" s="78"/>
      <c r="AP403" s="78"/>
      <c r="AQ403" s="78"/>
      <c r="AR403" s="78"/>
      <c r="AS403" s="73"/>
      <c r="AT403" s="73"/>
      <c r="AU403" s="73"/>
      <c r="AV403" s="78"/>
      <c r="AW403" s="73"/>
      <c r="AX403" s="73"/>
      <c r="AY403" s="82"/>
      <c r="AZ403" s="82"/>
      <c r="BA403" s="73"/>
      <c r="BB403" s="73"/>
      <c r="BC403" s="82"/>
      <c r="BD403" s="73"/>
      <c r="BE403" s="73"/>
      <c r="BF403" s="73"/>
      <c r="BG403" s="73"/>
      <c r="BH403" s="82"/>
      <c r="BI403" s="82"/>
      <c r="BJ403" s="82"/>
      <c r="BK403" s="82"/>
      <c r="BL403" s="82"/>
      <c r="BM403" s="82"/>
      <c r="BN403" s="82"/>
      <c r="BO403" s="73"/>
      <c r="BP403" s="68"/>
      <c r="BQ403" s="73"/>
      <c r="BR403" s="48"/>
    </row>
    <row r="404" spans="1:70" s="47" customFormat="1" ht="34.799999999999997" customHeight="1" x14ac:dyDescent="0.3">
      <c r="A404" s="60"/>
      <c r="B404" s="61" t="e">
        <f>VLOOKUP(E404,'Active-Bldg List ref'!$A:$E,4,FALSE)</f>
        <v>#N/A</v>
      </c>
      <c r="C404" s="61" t="e">
        <f>VLOOKUP(E404,'Active-Bldg List ref'!$A:$E,5,FALSE)</f>
        <v>#N/A</v>
      </c>
      <c r="D404" s="61" t="e">
        <f>VLOOKUP(E404,'Active-Bldg List ref'!$A:$B,2,FALSE)</f>
        <v>#N/A</v>
      </c>
      <c r="E404" s="61" t="e">
        <f>INDEX('Active-Bldg List ref'!$A:$A,MATCH(F404,'Active-Bldg List ref'!$C:$C,0))</f>
        <v>#N/A</v>
      </c>
      <c r="F404" s="62"/>
      <c r="G404" s="63"/>
      <c r="H404" s="64"/>
      <c r="I404" s="61" t="e">
        <f>INDEX('Keyword &amp; Type ref'!B:B,MATCH(K404,'Keyword &amp; Type ref'!D:D,0))</f>
        <v>#N/A</v>
      </c>
      <c r="J404" s="66" t="e">
        <f>INDEX('Keyword &amp; Type ref'!F:F,MATCH(L404,'Keyword &amp; Type ref'!H:H,0))</f>
        <v>#N/A</v>
      </c>
      <c r="K404" s="65"/>
      <c r="L404" s="65"/>
      <c r="M404" s="62"/>
      <c r="N404" s="67"/>
      <c r="O404" s="68"/>
      <c r="P404" s="68"/>
      <c r="Q404" s="69" t="e">
        <f>INDEX('Keyword &amp; Type ref'!$F:$V,MATCH(J404,'Keyword &amp; Type ref'!$F:$F,0),MATCH(B404,'Keyword &amp; Type ref'!$1:$1,0))</f>
        <v>#N/A</v>
      </c>
      <c r="R404" s="70" t="e">
        <f>VLOOKUP(J404,'Keyword &amp; Type ref'!$F:$L,7,FALSE)</f>
        <v>#N/A</v>
      </c>
      <c r="S404" s="71" t="e">
        <f>CONCATENATE(E404,":",VLOOKUP(J404,'Keyword &amp; Type ref'!F:H, 3,FALSE),":",$X404)</f>
        <v>#N/A</v>
      </c>
      <c r="T404" s="72" t="e">
        <f t="shared" si="12"/>
        <v>#N/A</v>
      </c>
      <c r="U404" s="73"/>
      <c r="V404" s="74" t="e">
        <f t="shared" si="13"/>
        <v>#N/A</v>
      </c>
      <c r="W404" s="75"/>
      <c r="X404" s="68"/>
      <c r="Y404" s="68"/>
      <c r="Z404" s="76"/>
      <c r="AA404" s="77" t="e">
        <f>INDEX('MFR_List ref'!$A:$A,MATCH($AB404,'MFR_List ref'!$B:$B,0))</f>
        <v>#N/A</v>
      </c>
      <c r="AB404" s="62"/>
      <c r="AC404" s="78"/>
      <c r="AD404" s="79"/>
      <c r="AE404" s="80"/>
      <c r="AF404" s="60"/>
      <c r="AG404" s="73"/>
      <c r="AH404" s="73"/>
      <c r="AI404" s="73"/>
      <c r="AJ404" s="60"/>
      <c r="AK404" s="73"/>
      <c r="AL404" s="73"/>
      <c r="AM404" s="81"/>
      <c r="AN404" s="73"/>
      <c r="AO404" s="78"/>
      <c r="AP404" s="78"/>
      <c r="AQ404" s="78"/>
      <c r="AR404" s="78"/>
      <c r="AS404" s="73"/>
      <c r="AT404" s="73"/>
      <c r="AU404" s="73"/>
      <c r="AV404" s="78"/>
      <c r="AW404" s="73"/>
      <c r="AX404" s="73"/>
      <c r="AY404" s="82"/>
      <c r="AZ404" s="82"/>
      <c r="BA404" s="73"/>
      <c r="BB404" s="73"/>
      <c r="BC404" s="82"/>
      <c r="BD404" s="73"/>
      <c r="BE404" s="73"/>
      <c r="BF404" s="73"/>
      <c r="BG404" s="73"/>
      <c r="BH404" s="82"/>
      <c r="BI404" s="82"/>
      <c r="BJ404" s="82"/>
      <c r="BK404" s="82"/>
      <c r="BL404" s="82"/>
      <c r="BM404" s="82"/>
      <c r="BN404" s="82"/>
      <c r="BO404" s="73"/>
      <c r="BP404" s="68"/>
      <c r="BQ404" s="73"/>
      <c r="BR404" s="48"/>
    </row>
    <row r="405" spans="1:70" s="47" customFormat="1" ht="34.799999999999997" customHeight="1" x14ac:dyDescent="0.3">
      <c r="A405" s="60"/>
      <c r="B405" s="61" t="e">
        <f>VLOOKUP(E405,'Active-Bldg List ref'!$A:$E,4,FALSE)</f>
        <v>#N/A</v>
      </c>
      <c r="C405" s="61" t="e">
        <f>VLOOKUP(E405,'Active-Bldg List ref'!$A:$E,5,FALSE)</f>
        <v>#N/A</v>
      </c>
      <c r="D405" s="61" t="e">
        <f>VLOOKUP(E405,'Active-Bldg List ref'!$A:$B,2,FALSE)</f>
        <v>#N/A</v>
      </c>
      <c r="E405" s="61" t="e">
        <f>INDEX('Active-Bldg List ref'!$A:$A,MATCH(F405,'Active-Bldg List ref'!$C:$C,0))</f>
        <v>#N/A</v>
      </c>
      <c r="F405" s="62"/>
      <c r="G405" s="63"/>
      <c r="H405" s="64"/>
      <c r="I405" s="61" t="e">
        <f>INDEX('Keyword &amp; Type ref'!B:B,MATCH(K405,'Keyword &amp; Type ref'!D:D,0))</f>
        <v>#N/A</v>
      </c>
      <c r="J405" s="66" t="e">
        <f>INDEX('Keyword &amp; Type ref'!F:F,MATCH(L405,'Keyword &amp; Type ref'!H:H,0))</f>
        <v>#N/A</v>
      </c>
      <c r="K405" s="65"/>
      <c r="L405" s="65"/>
      <c r="M405" s="62"/>
      <c r="N405" s="67"/>
      <c r="O405" s="68"/>
      <c r="P405" s="68"/>
      <c r="Q405" s="69" t="e">
        <f>INDEX('Keyword &amp; Type ref'!$F:$V,MATCH(J405,'Keyword &amp; Type ref'!$F:$F,0),MATCH(B405,'Keyword &amp; Type ref'!$1:$1,0))</f>
        <v>#N/A</v>
      </c>
      <c r="R405" s="70" t="e">
        <f>VLOOKUP(J405,'Keyword &amp; Type ref'!$F:$L,7,FALSE)</f>
        <v>#N/A</v>
      </c>
      <c r="S405" s="71" t="e">
        <f>CONCATENATE(E405,":",VLOOKUP(J405,'Keyword &amp; Type ref'!F:H, 3,FALSE),":",$X405)</f>
        <v>#N/A</v>
      </c>
      <c r="T405" s="72" t="e">
        <f t="shared" si="12"/>
        <v>#N/A</v>
      </c>
      <c r="U405" s="73"/>
      <c r="V405" s="74" t="e">
        <f t="shared" si="13"/>
        <v>#N/A</v>
      </c>
      <c r="W405" s="75"/>
      <c r="X405" s="68"/>
      <c r="Y405" s="68"/>
      <c r="Z405" s="76"/>
      <c r="AA405" s="77" t="e">
        <f>INDEX('MFR_List ref'!$A:$A,MATCH($AB405,'MFR_List ref'!$B:$B,0))</f>
        <v>#N/A</v>
      </c>
      <c r="AB405" s="62"/>
      <c r="AC405" s="78"/>
      <c r="AD405" s="79"/>
      <c r="AE405" s="80"/>
      <c r="AF405" s="60"/>
      <c r="AG405" s="73"/>
      <c r="AH405" s="73"/>
      <c r="AI405" s="73"/>
      <c r="AJ405" s="60"/>
      <c r="AK405" s="73"/>
      <c r="AL405" s="73"/>
      <c r="AM405" s="81"/>
      <c r="AN405" s="73"/>
      <c r="AO405" s="78"/>
      <c r="AP405" s="78"/>
      <c r="AQ405" s="78"/>
      <c r="AR405" s="78"/>
      <c r="AS405" s="73"/>
      <c r="AT405" s="73"/>
      <c r="AU405" s="73"/>
      <c r="AV405" s="78"/>
      <c r="AW405" s="73"/>
      <c r="AX405" s="73"/>
      <c r="AY405" s="82"/>
      <c r="AZ405" s="82"/>
      <c r="BA405" s="73"/>
      <c r="BB405" s="73"/>
      <c r="BC405" s="82"/>
      <c r="BD405" s="73"/>
      <c r="BE405" s="73"/>
      <c r="BF405" s="73"/>
      <c r="BG405" s="73"/>
      <c r="BH405" s="82"/>
      <c r="BI405" s="82"/>
      <c r="BJ405" s="82"/>
      <c r="BK405" s="82"/>
      <c r="BL405" s="82"/>
      <c r="BM405" s="82"/>
      <c r="BN405" s="82"/>
      <c r="BO405" s="73"/>
      <c r="BP405" s="68"/>
      <c r="BQ405" s="73"/>
      <c r="BR405" s="48"/>
    </row>
    <row r="406" spans="1:70" s="47" customFormat="1" ht="34.799999999999997" customHeight="1" x14ac:dyDescent="0.3">
      <c r="A406" s="60"/>
      <c r="B406" s="61" t="e">
        <f>VLOOKUP(E406,'Active-Bldg List ref'!$A:$E,4,FALSE)</f>
        <v>#N/A</v>
      </c>
      <c r="C406" s="61" t="e">
        <f>VLOOKUP(E406,'Active-Bldg List ref'!$A:$E,5,FALSE)</f>
        <v>#N/A</v>
      </c>
      <c r="D406" s="61" t="e">
        <f>VLOOKUP(E406,'Active-Bldg List ref'!$A:$B,2,FALSE)</f>
        <v>#N/A</v>
      </c>
      <c r="E406" s="61" t="e">
        <f>INDEX('Active-Bldg List ref'!$A:$A,MATCH(F406,'Active-Bldg List ref'!$C:$C,0))</f>
        <v>#N/A</v>
      </c>
      <c r="F406" s="62"/>
      <c r="G406" s="63"/>
      <c r="H406" s="64"/>
      <c r="I406" s="61" t="e">
        <f>INDEX('Keyword &amp; Type ref'!B:B,MATCH(K406,'Keyword &amp; Type ref'!D:D,0))</f>
        <v>#N/A</v>
      </c>
      <c r="J406" s="66" t="e">
        <f>INDEX('Keyword &amp; Type ref'!F:F,MATCH(L406,'Keyword &amp; Type ref'!H:H,0))</f>
        <v>#N/A</v>
      </c>
      <c r="K406" s="65"/>
      <c r="L406" s="65"/>
      <c r="M406" s="62"/>
      <c r="N406" s="67"/>
      <c r="O406" s="68"/>
      <c r="P406" s="68"/>
      <c r="Q406" s="69" t="e">
        <f>INDEX('Keyword &amp; Type ref'!$F:$V,MATCH(J406,'Keyword &amp; Type ref'!$F:$F,0),MATCH(B406,'Keyword &amp; Type ref'!$1:$1,0))</f>
        <v>#N/A</v>
      </c>
      <c r="R406" s="70" t="e">
        <f>VLOOKUP(J406,'Keyword &amp; Type ref'!$F:$L,7,FALSE)</f>
        <v>#N/A</v>
      </c>
      <c r="S406" s="71" t="e">
        <f>CONCATENATE(E406,":",VLOOKUP(J406,'Keyword &amp; Type ref'!F:H, 3,FALSE),":",$X406)</f>
        <v>#N/A</v>
      </c>
      <c r="T406" s="72" t="e">
        <f t="shared" si="12"/>
        <v>#N/A</v>
      </c>
      <c r="U406" s="73"/>
      <c r="V406" s="74" t="e">
        <f t="shared" si="13"/>
        <v>#N/A</v>
      </c>
      <c r="W406" s="75"/>
      <c r="X406" s="68"/>
      <c r="Y406" s="68"/>
      <c r="Z406" s="76"/>
      <c r="AA406" s="77" t="e">
        <f>INDEX('MFR_List ref'!$A:$A,MATCH($AB406,'MFR_List ref'!$B:$B,0))</f>
        <v>#N/A</v>
      </c>
      <c r="AB406" s="62"/>
      <c r="AC406" s="78"/>
      <c r="AD406" s="79"/>
      <c r="AE406" s="80"/>
      <c r="AF406" s="60"/>
      <c r="AG406" s="73"/>
      <c r="AH406" s="73"/>
      <c r="AI406" s="73"/>
      <c r="AJ406" s="60"/>
      <c r="AK406" s="73"/>
      <c r="AL406" s="73"/>
      <c r="AM406" s="81"/>
      <c r="AN406" s="73"/>
      <c r="AO406" s="78"/>
      <c r="AP406" s="78"/>
      <c r="AQ406" s="78"/>
      <c r="AR406" s="78"/>
      <c r="AS406" s="73"/>
      <c r="AT406" s="73"/>
      <c r="AU406" s="73"/>
      <c r="AV406" s="78"/>
      <c r="AW406" s="73"/>
      <c r="AX406" s="73"/>
      <c r="AY406" s="82"/>
      <c r="AZ406" s="82"/>
      <c r="BA406" s="73"/>
      <c r="BB406" s="73"/>
      <c r="BC406" s="82"/>
      <c r="BD406" s="73"/>
      <c r="BE406" s="73"/>
      <c r="BF406" s="73"/>
      <c r="BG406" s="73"/>
      <c r="BH406" s="82"/>
      <c r="BI406" s="82"/>
      <c r="BJ406" s="82"/>
      <c r="BK406" s="82"/>
      <c r="BL406" s="82"/>
      <c r="BM406" s="82"/>
      <c r="BN406" s="82"/>
      <c r="BO406" s="73"/>
      <c r="BP406" s="68"/>
      <c r="BQ406" s="73"/>
      <c r="BR406" s="48"/>
    </row>
    <row r="407" spans="1:70" s="47" customFormat="1" ht="34.799999999999997" customHeight="1" x14ac:dyDescent="0.3">
      <c r="A407" s="60"/>
      <c r="B407" s="61" t="e">
        <f>VLOOKUP(E407,'Active-Bldg List ref'!$A:$E,4,FALSE)</f>
        <v>#N/A</v>
      </c>
      <c r="C407" s="61" t="e">
        <f>VLOOKUP(E407,'Active-Bldg List ref'!$A:$E,5,FALSE)</f>
        <v>#N/A</v>
      </c>
      <c r="D407" s="61" t="e">
        <f>VLOOKUP(E407,'Active-Bldg List ref'!$A:$B,2,FALSE)</f>
        <v>#N/A</v>
      </c>
      <c r="E407" s="61" t="e">
        <f>INDEX('Active-Bldg List ref'!$A:$A,MATCH(F407,'Active-Bldg List ref'!$C:$C,0))</f>
        <v>#N/A</v>
      </c>
      <c r="F407" s="62"/>
      <c r="G407" s="63"/>
      <c r="H407" s="64"/>
      <c r="I407" s="61" t="e">
        <f>INDEX('Keyword &amp; Type ref'!B:B,MATCH(K407,'Keyword &amp; Type ref'!D:D,0))</f>
        <v>#N/A</v>
      </c>
      <c r="J407" s="66" t="e">
        <f>INDEX('Keyword &amp; Type ref'!F:F,MATCH(L407,'Keyword &amp; Type ref'!H:H,0))</f>
        <v>#N/A</v>
      </c>
      <c r="K407" s="65"/>
      <c r="L407" s="65"/>
      <c r="M407" s="62"/>
      <c r="N407" s="67"/>
      <c r="O407" s="68"/>
      <c r="P407" s="68"/>
      <c r="Q407" s="69" t="e">
        <f>INDEX('Keyword &amp; Type ref'!$F:$V,MATCH(J407,'Keyword &amp; Type ref'!$F:$F,0),MATCH(B407,'Keyword &amp; Type ref'!$1:$1,0))</f>
        <v>#N/A</v>
      </c>
      <c r="R407" s="70" t="e">
        <f>VLOOKUP(J407,'Keyword &amp; Type ref'!$F:$L,7,FALSE)</f>
        <v>#N/A</v>
      </c>
      <c r="S407" s="71" t="e">
        <f>CONCATENATE(E407,":",VLOOKUP(J407,'Keyword &amp; Type ref'!F:H, 3,FALSE),":",$X407)</f>
        <v>#N/A</v>
      </c>
      <c r="T407" s="72" t="e">
        <f t="shared" si="12"/>
        <v>#N/A</v>
      </c>
      <c r="U407" s="73"/>
      <c r="V407" s="74" t="e">
        <f t="shared" si="13"/>
        <v>#N/A</v>
      </c>
      <c r="W407" s="75"/>
      <c r="X407" s="68"/>
      <c r="Y407" s="68"/>
      <c r="Z407" s="76"/>
      <c r="AA407" s="77" t="e">
        <f>INDEX('MFR_List ref'!$A:$A,MATCH($AB407,'MFR_List ref'!$B:$B,0))</f>
        <v>#N/A</v>
      </c>
      <c r="AB407" s="62"/>
      <c r="AC407" s="78"/>
      <c r="AD407" s="79"/>
      <c r="AE407" s="80"/>
      <c r="AF407" s="60"/>
      <c r="AG407" s="73"/>
      <c r="AH407" s="73"/>
      <c r="AI407" s="73"/>
      <c r="AJ407" s="60"/>
      <c r="AK407" s="73"/>
      <c r="AL407" s="73"/>
      <c r="AM407" s="81"/>
      <c r="AN407" s="73"/>
      <c r="AO407" s="78"/>
      <c r="AP407" s="78"/>
      <c r="AQ407" s="78"/>
      <c r="AR407" s="78"/>
      <c r="AS407" s="73"/>
      <c r="AT407" s="73"/>
      <c r="AU407" s="73"/>
      <c r="AV407" s="78"/>
      <c r="AW407" s="73"/>
      <c r="AX407" s="73"/>
      <c r="AY407" s="82"/>
      <c r="AZ407" s="82"/>
      <c r="BA407" s="73"/>
      <c r="BB407" s="73"/>
      <c r="BC407" s="82"/>
      <c r="BD407" s="73"/>
      <c r="BE407" s="73"/>
      <c r="BF407" s="73"/>
      <c r="BG407" s="73"/>
      <c r="BH407" s="82"/>
      <c r="BI407" s="82"/>
      <c r="BJ407" s="82"/>
      <c r="BK407" s="82"/>
      <c r="BL407" s="82"/>
      <c r="BM407" s="82"/>
      <c r="BN407" s="82"/>
      <c r="BO407" s="73"/>
      <c r="BP407" s="68"/>
      <c r="BQ407" s="73"/>
      <c r="BR407" s="48"/>
    </row>
    <row r="408" spans="1:70" s="47" customFormat="1" ht="34.799999999999997" customHeight="1" x14ac:dyDescent="0.3">
      <c r="A408" s="60"/>
      <c r="B408" s="61" t="e">
        <f>VLOOKUP(E408,'Active-Bldg List ref'!$A:$E,4,FALSE)</f>
        <v>#N/A</v>
      </c>
      <c r="C408" s="61" t="e">
        <f>VLOOKUP(E408,'Active-Bldg List ref'!$A:$E,5,FALSE)</f>
        <v>#N/A</v>
      </c>
      <c r="D408" s="61" t="e">
        <f>VLOOKUP(E408,'Active-Bldg List ref'!$A:$B,2,FALSE)</f>
        <v>#N/A</v>
      </c>
      <c r="E408" s="61" t="e">
        <f>INDEX('Active-Bldg List ref'!$A:$A,MATCH(F408,'Active-Bldg List ref'!$C:$C,0))</f>
        <v>#N/A</v>
      </c>
      <c r="F408" s="62"/>
      <c r="G408" s="63"/>
      <c r="H408" s="64"/>
      <c r="I408" s="61" t="e">
        <f>INDEX('Keyword &amp; Type ref'!B:B,MATCH(K408,'Keyword &amp; Type ref'!D:D,0))</f>
        <v>#N/A</v>
      </c>
      <c r="J408" s="66" t="e">
        <f>INDEX('Keyword &amp; Type ref'!F:F,MATCH(L408,'Keyword &amp; Type ref'!H:H,0))</f>
        <v>#N/A</v>
      </c>
      <c r="K408" s="65"/>
      <c r="L408" s="65"/>
      <c r="M408" s="62"/>
      <c r="N408" s="67"/>
      <c r="O408" s="68"/>
      <c r="P408" s="68"/>
      <c r="Q408" s="69" t="e">
        <f>INDEX('Keyword &amp; Type ref'!$F:$V,MATCH(J408,'Keyword &amp; Type ref'!$F:$F,0),MATCH(B408,'Keyword &amp; Type ref'!$1:$1,0))</f>
        <v>#N/A</v>
      </c>
      <c r="R408" s="70" t="e">
        <f>VLOOKUP(J408,'Keyword &amp; Type ref'!$F:$L,7,FALSE)</f>
        <v>#N/A</v>
      </c>
      <c r="S408" s="71" t="e">
        <f>CONCATENATE(E408,":",VLOOKUP(J408,'Keyword &amp; Type ref'!F:H, 3,FALSE),":",$X408)</f>
        <v>#N/A</v>
      </c>
      <c r="T408" s="72" t="e">
        <f t="shared" si="12"/>
        <v>#N/A</v>
      </c>
      <c r="U408" s="73"/>
      <c r="V408" s="74" t="e">
        <f t="shared" si="13"/>
        <v>#N/A</v>
      </c>
      <c r="W408" s="75"/>
      <c r="X408" s="68"/>
      <c r="Y408" s="68"/>
      <c r="Z408" s="76"/>
      <c r="AA408" s="77" t="e">
        <f>INDEX('MFR_List ref'!$A:$A,MATCH($AB408,'MFR_List ref'!$B:$B,0))</f>
        <v>#N/A</v>
      </c>
      <c r="AB408" s="62"/>
      <c r="AC408" s="78"/>
      <c r="AD408" s="79"/>
      <c r="AE408" s="80"/>
      <c r="AF408" s="60"/>
      <c r="AG408" s="73"/>
      <c r="AH408" s="73"/>
      <c r="AI408" s="73"/>
      <c r="AJ408" s="60"/>
      <c r="AK408" s="73"/>
      <c r="AL408" s="73"/>
      <c r="AM408" s="81"/>
      <c r="AN408" s="73"/>
      <c r="AO408" s="78"/>
      <c r="AP408" s="78"/>
      <c r="AQ408" s="78"/>
      <c r="AR408" s="78"/>
      <c r="AS408" s="73"/>
      <c r="AT408" s="73"/>
      <c r="AU408" s="73"/>
      <c r="AV408" s="78"/>
      <c r="AW408" s="73"/>
      <c r="AX408" s="73"/>
      <c r="AY408" s="82"/>
      <c r="AZ408" s="82"/>
      <c r="BA408" s="73"/>
      <c r="BB408" s="73"/>
      <c r="BC408" s="82"/>
      <c r="BD408" s="73"/>
      <c r="BE408" s="73"/>
      <c r="BF408" s="73"/>
      <c r="BG408" s="73"/>
      <c r="BH408" s="82"/>
      <c r="BI408" s="82"/>
      <c r="BJ408" s="82"/>
      <c r="BK408" s="82"/>
      <c r="BL408" s="82"/>
      <c r="BM408" s="82"/>
      <c r="BN408" s="82"/>
      <c r="BO408" s="73"/>
      <c r="BP408" s="68"/>
      <c r="BQ408" s="73"/>
      <c r="BR408" s="48"/>
    </row>
    <row r="409" spans="1:70" s="47" customFormat="1" ht="34.799999999999997" customHeight="1" x14ac:dyDescent="0.3">
      <c r="A409" s="60"/>
      <c r="B409" s="61" t="e">
        <f>VLOOKUP(E409,'Active-Bldg List ref'!$A:$E,4,FALSE)</f>
        <v>#N/A</v>
      </c>
      <c r="C409" s="61" t="e">
        <f>VLOOKUP(E409,'Active-Bldg List ref'!$A:$E,5,FALSE)</f>
        <v>#N/A</v>
      </c>
      <c r="D409" s="61" t="e">
        <f>VLOOKUP(E409,'Active-Bldg List ref'!$A:$B,2,FALSE)</f>
        <v>#N/A</v>
      </c>
      <c r="E409" s="61" t="e">
        <f>INDEX('Active-Bldg List ref'!$A:$A,MATCH(F409,'Active-Bldg List ref'!$C:$C,0))</f>
        <v>#N/A</v>
      </c>
      <c r="F409" s="62"/>
      <c r="G409" s="63"/>
      <c r="H409" s="64"/>
      <c r="I409" s="61" t="e">
        <f>INDEX('Keyword &amp; Type ref'!B:B,MATCH(K409,'Keyword &amp; Type ref'!D:D,0))</f>
        <v>#N/A</v>
      </c>
      <c r="J409" s="66" t="e">
        <f>INDEX('Keyword &amp; Type ref'!F:F,MATCH(L409,'Keyword &amp; Type ref'!H:H,0))</f>
        <v>#N/A</v>
      </c>
      <c r="K409" s="65"/>
      <c r="L409" s="65"/>
      <c r="M409" s="62"/>
      <c r="N409" s="67"/>
      <c r="O409" s="68"/>
      <c r="P409" s="68"/>
      <c r="Q409" s="69" t="e">
        <f>INDEX('Keyword &amp; Type ref'!$F:$V,MATCH(J409,'Keyword &amp; Type ref'!$F:$F,0),MATCH(B409,'Keyword &amp; Type ref'!$1:$1,0))</f>
        <v>#N/A</v>
      </c>
      <c r="R409" s="70" t="e">
        <f>VLOOKUP(J409,'Keyword &amp; Type ref'!$F:$L,7,FALSE)</f>
        <v>#N/A</v>
      </c>
      <c r="S409" s="71" t="e">
        <f>CONCATENATE(E409,":",VLOOKUP(J409,'Keyword &amp; Type ref'!F:H, 3,FALSE),":",$X409)</f>
        <v>#N/A</v>
      </c>
      <c r="T409" s="72" t="e">
        <f t="shared" si="12"/>
        <v>#N/A</v>
      </c>
      <c r="U409" s="73"/>
      <c r="V409" s="74" t="e">
        <f t="shared" si="13"/>
        <v>#N/A</v>
      </c>
      <c r="W409" s="75"/>
      <c r="X409" s="68"/>
      <c r="Y409" s="68"/>
      <c r="Z409" s="76"/>
      <c r="AA409" s="77" t="e">
        <f>INDEX('MFR_List ref'!$A:$A,MATCH($AB409,'MFR_List ref'!$B:$B,0))</f>
        <v>#N/A</v>
      </c>
      <c r="AB409" s="62"/>
      <c r="AC409" s="78"/>
      <c r="AD409" s="79"/>
      <c r="AE409" s="80"/>
      <c r="AF409" s="60"/>
      <c r="AG409" s="73"/>
      <c r="AH409" s="73"/>
      <c r="AI409" s="73"/>
      <c r="AJ409" s="60"/>
      <c r="AK409" s="73"/>
      <c r="AL409" s="73"/>
      <c r="AM409" s="81"/>
      <c r="AN409" s="73"/>
      <c r="AO409" s="78"/>
      <c r="AP409" s="78"/>
      <c r="AQ409" s="78"/>
      <c r="AR409" s="78"/>
      <c r="AS409" s="73"/>
      <c r="AT409" s="73"/>
      <c r="AU409" s="73"/>
      <c r="AV409" s="78"/>
      <c r="AW409" s="73"/>
      <c r="AX409" s="73"/>
      <c r="AY409" s="82"/>
      <c r="AZ409" s="82"/>
      <c r="BA409" s="73"/>
      <c r="BB409" s="73"/>
      <c r="BC409" s="82"/>
      <c r="BD409" s="73"/>
      <c r="BE409" s="73"/>
      <c r="BF409" s="73"/>
      <c r="BG409" s="73"/>
      <c r="BH409" s="82"/>
      <c r="BI409" s="82"/>
      <c r="BJ409" s="82"/>
      <c r="BK409" s="82"/>
      <c r="BL409" s="82"/>
      <c r="BM409" s="82"/>
      <c r="BN409" s="82"/>
      <c r="BO409" s="73"/>
      <c r="BP409" s="68"/>
      <c r="BQ409" s="73"/>
      <c r="BR409" s="48"/>
    </row>
    <row r="410" spans="1:70" s="47" customFormat="1" ht="34.799999999999997" customHeight="1" x14ac:dyDescent="0.3">
      <c r="A410" s="60"/>
      <c r="B410" s="61" t="e">
        <f>VLOOKUP(E410,'Active-Bldg List ref'!$A:$E,4,FALSE)</f>
        <v>#N/A</v>
      </c>
      <c r="C410" s="61" t="e">
        <f>VLOOKUP(E410,'Active-Bldg List ref'!$A:$E,5,FALSE)</f>
        <v>#N/A</v>
      </c>
      <c r="D410" s="61" t="e">
        <f>VLOOKUP(E410,'Active-Bldg List ref'!$A:$B,2,FALSE)</f>
        <v>#N/A</v>
      </c>
      <c r="E410" s="61" t="e">
        <f>INDEX('Active-Bldg List ref'!$A:$A,MATCH(F410,'Active-Bldg List ref'!$C:$C,0))</f>
        <v>#N/A</v>
      </c>
      <c r="F410" s="62"/>
      <c r="G410" s="63"/>
      <c r="H410" s="64"/>
      <c r="I410" s="61" t="e">
        <f>INDEX('Keyword &amp; Type ref'!B:B,MATCH(K410,'Keyword &amp; Type ref'!D:D,0))</f>
        <v>#N/A</v>
      </c>
      <c r="J410" s="66" t="e">
        <f>INDEX('Keyword &amp; Type ref'!F:F,MATCH(L410,'Keyword &amp; Type ref'!H:H,0))</f>
        <v>#N/A</v>
      </c>
      <c r="K410" s="65"/>
      <c r="L410" s="65"/>
      <c r="M410" s="62"/>
      <c r="N410" s="67"/>
      <c r="O410" s="68"/>
      <c r="P410" s="68"/>
      <c r="Q410" s="69" t="e">
        <f>INDEX('Keyword &amp; Type ref'!$F:$V,MATCH(J410,'Keyword &amp; Type ref'!$F:$F,0),MATCH(B410,'Keyword &amp; Type ref'!$1:$1,0))</f>
        <v>#N/A</v>
      </c>
      <c r="R410" s="70" t="e">
        <f>VLOOKUP(J410,'Keyword &amp; Type ref'!$F:$L,7,FALSE)</f>
        <v>#N/A</v>
      </c>
      <c r="S410" s="71" t="e">
        <f>CONCATENATE(E410,":",VLOOKUP(J410,'Keyword &amp; Type ref'!F:H, 3,FALSE),":",$X410)</f>
        <v>#N/A</v>
      </c>
      <c r="T410" s="72" t="e">
        <f t="shared" si="12"/>
        <v>#N/A</v>
      </c>
      <c r="U410" s="73"/>
      <c r="V410" s="74" t="e">
        <f t="shared" si="13"/>
        <v>#N/A</v>
      </c>
      <c r="W410" s="75"/>
      <c r="X410" s="68"/>
      <c r="Y410" s="68"/>
      <c r="Z410" s="76"/>
      <c r="AA410" s="77" t="e">
        <f>INDEX('MFR_List ref'!$A:$A,MATCH($AB410,'MFR_List ref'!$B:$B,0))</f>
        <v>#N/A</v>
      </c>
      <c r="AB410" s="62"/>
      <c r="AC410" s="78"/>
      <c r="AD410" s="79"/>
      <c r="AE410" s="80"/>
      <c r="AF410" s="60"/>
      <c r="AG410" s="73"/>
      <c r="AH410" s="73"/>
      <c r="AI410" s="73"/>
      <c r="AJ410" s="60"/>
      <c r="AK410" s="73"/>
      <c r="AL410" s="73"/>
      <c r="AM410" s="81"/>
      <c r="AN410" s="73"/>
      <c r="AO410" s="78"/>
      <c r="AP410" s="78"/>
      <c r="AQ410" s="78"/>
      <c r="AR410" s="78"/>
      <c r="AS410" s="73"/>
      <c r="AT410" s="73"/>
      <c r="AU410" s="73"/>
      <c r="AV410" s="78"/>
      <c r="AW410" s="73"/>
      <c r="AX410" s="73"/>
      <c r="AY410" s="82"/>
      <c r="AZ410" s="82"/>
      <c r="BA410" s="73"/>
      <c r="BB410" s="73"/>
      <c r="BC410" s="82"/>
      <c r="BD410" s="73"/>
      <c r="BE410" s="73"/>
      <c r="BF410" s="73"/>
      <c r="BG410" s="73"/>
      <c r="BH410" s="82"/>
      <c r="BI410" s="82"/>
      <c r="BJ410" s="82"/>
      <c r="BK410" s="82"/>
      <c r="BL410" s="82"/>
      <c r="BM410" s="82"/>
      <c r="BN410" s="82"/>
      <c r="BO410" s="73"/>
      <c r="BP410" s="68"/>
      <c r="BQ410" s="73"/>
      <c r="BR410" s="48"/>
    </row>
    <row r="411" spans="1:70" s="47" customFormat="1" ht="34.799999999999997" customHeight="1" x14ac:dyDescent="0.3">
      <c r="A411" s="60"/>
      <c r="B411" s="61" t="e">
        <f>VLOOKUP(E411,'Active-Bldg List ref'!$A:$E,4,FALSE)</f>
        <v>#N/A</v>
      </c>
      <c r="C411" s="61" t="e">
        <f>VLOOKUP(E411,'Active-Bldg List ref'!$A:$E,5,FALSE)</f>
        <v>#N/A</v>
      </c>
      <c r="D411" s="61" t="e">
        <f>VLOOKUP(E411,'Active-Bldg List ref'!$A:$B,2,FALSE)</f>
        <v>#N/A</v>
      </c>
      <c r="E411" s="61" t="e">
        <f>INDEX('Active-Bldg List ref'!$A:$A,MATCH(F411,'Active-Bldg List ref'!$C:$C,0))</f>
        <v>#N/A</v>
      </c>
      <c r="F411" s="62"/>
      <c r="G411" s="63"/>
      <c r="H411" s="64"/>
      <c r="I411" s="61" t="e">
        <f>INDEX('Keyword &amp; Type ref'!B:B,MATCH(K411,'Keyword &amp; Type ref'!D:D,0))</f>
        <v>#N/A</v>
      </c>
      <c r="J411" s="66" t="e">
        <f>INDEX('Keyword &amp; Type ref'!F:F,MATCH(L411,'Keyword &amp; Type ref'!H:H,0))</f>
        <v>#N/A</v>
      </c>
      <c r="K411" s="65"/>
      <c r="L411" s="65"/>
      <c r="M411" s="62"/>
      <c r="N411" s="67"/>
      <c r="O411" s="68"/>
      <c r="P411" s="68"/>
      <c r="Q411" s="69" t="e">
        <f>INDEX('Keyword &amp; Type ref'!$F:$V,MATCH(J411,'Keyword &amp; Type ref'!$F:$F,0),MATCH(B411,'Keyword &amp; Type ref'!$1:$1,0))</f>
        <v>#N/A</v>
      </c>
      <c r="R411" s="70" t="e">
        <f>VLOOKUP(J411,'Keyword &amp; Type ref'!$F:$L,7,FALSE)</f>
        <v>#N/A</v>
      </c>
      <c r="S411" s="71" t="e">
        <f>CONCATENATE(E411,":",VLOOKUP(J411,'Keyword &amp; Type ref'!F:H, 3,FALSE),":",$X411)</f>
        <v>#N/A</v>
      </c>
      <c r="T411" s="72" t="e">
        <f t="shared" si="12"/>
        <v>#N/A</v>
      </c>
      <c r="U411" s="73"/>
      <c r="V411" s="74" t="e">
        <f t="shared" si="13"/>
        <v>#N/A</v>
      </c>
      <c r="W411" s="75"/>
      <c r="X411" s="68"/>
      <c r="Y411" s="68"/>
      <c r="Z411" s="76"/>
      <c r="AA411" s="77" t="e">
        <f>INDEX('MFR_List ref'!$A:$A,MATCH($AB411,'MFR_List ref'!$B:$B,0))</f>
        <v>#N/A</v>
      </c>
      <c r="AB411" s="62"/>
      <c r="AC411" s="78"/>
      <c r="AD411" s="79"/>
      <c r="AE411" s="80"/>
      <c r="AF411" s="60"/>
      <c r="AG411" s="73"/>
      <c r="AH411" s="73"/>
      <c r="AI411" s="73"/>
      <c r="AJ411" s="60"/>
      <c r="AK411" s="73"/>
      <c r="AL411" s="73"/>
      <c r="AM411" s="81"/>
      <c r="AN411" s="73"/>
      <c r="AO411" s="78"/>
      <c r="AP411" s="78"/>
      <c r="AQ411" s="78"/>
      <c r="AR411" s="78"/>
      <c r="AS411" s="73"/>
      <c r="AT411" s="73"/>
      <c r="AU411" s="73"/>
      <c r="AV411" s="78"/>
      <c r="AW411" s="73"/>
      <c r="AX411" s="73"/>
      <c r="AY411" s="82"/>
      <c r="AZ411" s="82"/>
      <c r="BA411" s="73"/>
      <c r="BB411" s="73"/>
      <c r="BC411" s="82"/>
      <c r="BD411" s="73"/>
      <c r="BE411" s="73"/>
      <c r="BF411" s="73"/>
      <c r="BG411" s="73"/>
      <c r="BH411" s="82"/>
      <c r="BI411" s="82"/>
      <c r="BJ411" s="82"/>
      <c r="BK411" s="82"/>
      <c r="BL411" s="82"/>
      <c r="BM411" s="82"/>
      <c r="BN411" s="82"/>
      <c r="BO411" s="73"/>
      <c r="BP411" s="68"/>
      <c r="BQ411" s="73"/>
      <c r="BR411" s="48"/>
    </row>
    <row r="412" spans="1:70" s="47" customFormat="1" ht="34.799999999999997" customHeight="1" x14ac:dyDescent="0.3">
      <c r="A412" s="60"/>
      <c r="B412" s="61" t="e">
        <f>VLOOKUP(E412,'Active-Bldg List ref'!$A:$E,4,FALSE)</f>
        <v>#N/A</v>
      </c>
      <c r="C412" s="61" t="e">
        <f>VLOOKUP(E412,'Active-Bldg List ref'!$A:$E,5,FALSE)</f>
        <v>#N/A</v>
      </c>
      <c r="D412" s="61" t="e">
        <f>VLOOKUP(E412,'Active-Bldg List ref'!$A:$B,2,FALSE)</f>
        <v>#N/A</v>
      </c>
      <c r="E412" s="61" t="e">
        <f>INDEX('Active-Bldg List ref'!$A:$A,MATCH(F412,'Active-Bldg List ref'!$C:$C,0))</f>
        <v>#N/A</v>
      </c>
      <c r="F412" s="62"/>
      <c r="G412" s="63"/>
      <c r="H412" s="64"/>
      <c r="I412" s="61" t="e">
        <f>INDEX('Keyword &amp; Type ref'!B:B,MATCH(K412,'Keyword &amp; Type ref'!D:D,0))</f>
        <v>#N/A</v>
      </c>
      <c r="J412" s="66" t="e">
        <f>INDEX('Keyword &amp; Type ref'!F:F,MATCH(L412,'Keyword &amp; Type ref'!H:H,0))</f>
        <v>#N/A</v>
      </c>
      <c r="K412" s="65"/>
      <c r="L412" s="65"/>
      <c r="M412" s="62"/>
      <c r="N412" s="67"/>
      <c r="O412" s="68"/>
      <c r="P412" s="68"/>
      <c r="Q412" s="69" t="e">
        <f>INDEX('Keyword &amp; Type ref'!$F:$V,MATCH(J412,'Keyword &amp; Type ref'!$F:$F,0),MATCH(B412,'Keyword &amp; Type ref'!$1:$1,0))</f>
        <v>#N/A</v>
      </c>
      <c r="R412" s="70" t="e">
        <f>VLOOKUP(J412,'Keyword &amp; Type ref'!$F:$L,7,FALSE)</f>
        <v>#N/A</v>
      </c>
      <c r="S412" s="71" t="e">
        <f>CONCATENATE(E412,":",VLOOKUP(J412,'Keyword &amp; Type ref'!F:H, 3,FALSE),":",$X412)</f>
        <v>#N/A</v>
      </c>
      <c r="T412" s="72" t="e">
        <f t="shared" si="12"/>
        <v>#N/A</v>
      </c>
      <c r="U412" s="73"/>
      <c r="V412" s="74" t="e">
        <f t="shared" si="13"/>
        <v>#N/A</v>
      </c>
      <c r="W412" s="75"/>
      <c r="X412" s="68"/>
      <c r="Y412" s="68"/>
      <c r="Z412" s="76"/>
      <c r="AA412" s="77" t="e">
        <f>INDEX('MFR_List ref'!$A:$A,MATCH($AB412,'MFR_List ref'!$B:$B,0))</f>
        <v>#N/A</v>
      </c>
      <c r="AB412" s="62"/>
      <c r="AC412" s="78"/>
      <c r="AD412" s="79"/>
      <c r="AE412" s="80"/>
      <c r="AF412" s="60"/>
      <c r="AG412" s="73"/>
      <c r="AH412" s="73"/>
      <c r="AI412" s="73"/>
      <c r="AJ412" s="60"/>
      <c r="AK412" s="73"/>
      <c r="AL412" s="73"/>
      <c r="AM412" s="81"/>
      <c r="AN412" s="73"/>
      <c r="AO412" s="78"/>
      <c r="AP412" s="78"/>
      <c r="AQ412" s="78"/>
      <c r="AR412" s="78"/>
      <c r="AS412" s="73"/>
      <c r="AT412" s="73"/>
      <c r="AU412" s="73"/>
      <c r="AV412" s="78"/>
      <c r="AW412" s="73"/>
      <c r="AX412" s="73"/>
      <c r="AY412" s="82"/>
      <c r="AZ412" s="82"/>
      <c r="BA412" s="73"/>
      <c r="BB412" s="73"/>
      <c r="BC412" s="82"/>
      <c r="BD412" s="73"/>
      <c r="BE412" s="73"/>
      <c r="BF412" s="73"/>
      <c r="BG412" s="73"/>
      <c r="BH412" s="82"/>
      <c r="BI412" s="82"/>
      <c r="BJ412" s="82"/>
      <c r="BK412" s="82"/>
      <c r="BL412" s="82"/>
      <c r="BM412" s="82"/>
      <c r="BN412" s="82"/>
      <c r="BO412" s="73"/>
      <c r="BP412" s="68"/>
      <c r="BQ412" s="73"/>
      <c r="BR412" s="48"/>
    </row>
    <row r="413" spans="1:70" s="47" customFormat="1" ht="34.799999999999997" customHeight="1" x14ac:dyDescent="0.3">
      <c r="A413" s="60"/>
      <c r="B413" s="61" t="e">
        <f>VLOOKUP(E413,'Active-Bldg List ref'!$A:$E,4,FALSE)</f>
        <v>#N/A</v>
      </c>
      <c r="C413" s="61" t="e">
        <f>VLOOKUP(E413,'Active-Bldg List ref'!$A:$E,5,FALSE)</f>
        <v>#N/A</v>
      </c>
      <c r="D413" s="61" t="e">
        <f>VLOOKUP(E413,'Active-Bldg List ref'!$A:$B,2,FALSE)</f>
        <v>#N/A</v>
      </c>
      <c r="E413" s="61" t="e">
        <f>INDEX('Active-Bldg List ref'!$A:$A,MATCH(F413,'Active-Bldg List ref'!$C:$C,0))</f>
        <v>#N/A</v>
      </c>
      <c r="F413" s="62"/>
      <c r="G413" s="63"/>
      <c r="H413" s="64"/>
      <c r="I413" s="61" t="e">
        <f>INDEX('Keyword &amp; Type ref'!B:B,MATCH(K413,'Keyword &amp; Type ref'!D:D,0))</f>
        <v>#N/A</v>
      </c>
      <c r="J413" s="66" t="e">
        <f>INDEX('Keyword &amp; Type ref'!F:F,MATCH(L413,'Keyword &amp; Type ref'!H:H,0))</f>
        <v>#N/A</v>
      </c>
      <c r="K413" s="65"/>
      <c r="L413" s="65"/>
      <c r="M413" s="62"/>
      <c r="N413" s="67"/>
      <c r="O413" s="68"/>
      <c r="P413" s="68"/>
      <c r="Q413" s="69" t="e">
        <f>INDEX('Keyword &amp; Type ref'!$F:$V,MATCH(J413,'Keyword &amp; Type ref'!$F:$F,0),MATCH(B413,'Keyword &amp; Type ref'!$1:$1,0))</f>
        <v>#N/A</v>
      </c>
      <c r="R413" s="70" t="e">
        <f>VLOOKUP(J413,'Keyword &amp; Type ref'!$F:$L,7,FALSE)</f>
        <v>#N/A</v>
      </c>
      <c r="S413" s="71" t="e">
        <f>CONCATENATE(E413,":",VLOOKUP(J413,'Keyword &amp; Type ref'!F:H, 3,FALSE),":",$X413)</f>
        <v>#N/A</v>
      </c>
      <c r="T413" s="72" t="e">
        <f t="shared" si="12"/>
        <v>#N/A</v>
      </c>
      <c r="U413" s="73"/>
      <c r="V413" s="74" t="e">
        <f t="shared" si="13"/>
        <v>#N/A</v>
      </c>
      <c r="W413" s="75"/>
      <c r="X413" s="68"/>
      <c r="Y413" s="68"/>
      <c r="Z413" s="76"/>
      <c r="AA413" s="77" t="e">
        <f>INDEX('MFR_List ref'!$A:$A,MATCH($AB413,'MFR_List ref'!$B:$B,0))</f>
        <v>#N/A</v>
      </c>
      <c r="AB413" s="62"/>
      <c r="AC413" s="78"/>
      <c r="AD413" s="79"/>
      <c r="AE413" s="80"/>
      <c r="AF413" s="60"/>
      <c r="AG413" s="73"/>
      <c r="AH413" s="73"/>
      <c r="AI413" s="73"/>
      <c r="AJ413" s="60"/>
      <c r="AK413" s="73"/>
      <c r="AL413" s="73"/>
      <c r="AM413" s="81"/>
      <c r="AN413" s="73"/>
      <c r="AO413" s="78"/>
      <c r="AP413" s="78"/>
      <c r="AQ413" s="78"/>
      <c r="AR413" s="78"/>
      <c r="AS413" s="73"/>
      <c r="AT413" s="73"/>
      <c r="AU413" s="73"/>
      <c r="AV413" s="78"/>
      <c r="AW413" s="73"/>
      <c r="AX413" s="73"/>
      <c r="AY413" s="82"/>
      <c r="AZ413" s="82"/>
      <c r="BA413" s="73"/>
      <c r="BB413" s="73"/>
      <c r="BC413" s="82"/>
      <c r="BD413" s="73"/>
      <c r="BE413" s="73"/>
      <c r="BF413" s="73"/>
      <c r="BG413" s="73"/>
      <c r="BH413" s="82"/>
      <c r="BI413" s="82"/>
      <c r="BJ413" s="82"/>
      <c r="BK413" s="82"/>
      <c r="BL413" s="82"/>
      <c r="BM413" s="82"/>
      <c r="BN413" s="82"/>
      <c r="BO413" s="73"/>
      <c r="BP413" s="68"/>
      <c r="BQ413" s="73"/>
      <c r="BR413" s="48"/>
    </row>
    <row r="414" spans="1:70" s="47" customFormat="1" ht="34.799999999999997" customHeight="1" x14ac:dyDescent="0.3">
      <c r="A414" s="60"/>
      <c r="B414" s="61" t="e">
        <f>VLOOKUP(E414,'Active-Bldg List ref'!$A:$E,4,FALSE)</f>
        <v>#N/A</v>
      </c>
      <c r="C414" s="61" t="e">
        <f>VLOOKUP(E414,'Active-Bldg List ref'!$A:$E,5,FALSE)</f>
        <v>#N/A</v>
      </c>
      <c r="D414" s="61" t="e">
        <f>VLOOKUP(E414,'Active-Bldg List ref'!$A:$B,2,FALSE)</f>
        <v>#N/A</v>
      </c>
      <c r="E414" s="61" t="e">
        <f>INDEX('Active-Bldg List ref'!$A:$A,MATCH(F414,'Active-Bldg List ref'!$C:$C,0))</f>
        <v>#N/A</v>
      </c>
      <c r="F414" s="62"/>
      <c r="G414" s="63"/>
      <c r="H414" s="64"/>
      <c r="I414" s="61" t="e">
        <f>INDEX('Keyword &amp; Type ref'!B:B,MATCH(K414,'Keyword &amp; Type ref'!D:D,0))</f>
        <v>#N/A</v>
      </c>
      <c r="J414" s="66" t="e">
        <f>INDEX('Keyword &amp; Type ref'!F:F,MATCH(L414,'Keyword &amp; Type ref'!H:H,0))</f>
        <v>#N/A</v>
      </c>
      <c r="K414" s="65"/>
      <c r="L414" s="65"/>
      <c r="M414" s="62"/>
      <c r="N414" s="67"/>
      <c r="O414" s="68"/>
      <c r="P414" s="68"/>
      <c r="Q414" s="69" t="e">
        <f>INDEX('Keyword &amp; Type ref'!$F:$V,MATCH(J414,'Keyword &amp; Type ref'!$F:$F,0),MATCH(B414,'Keyword &amp; Type ref'!$1:$1,0))</f>
        <v>#N/A</v>
      </c>
      <c r="R414" s="70" t="e">
        <f>VLOOKUP(J414,'Keyword &amp; Type ref'!$F:$L,7,FALSE)</f>
        <v>#N/A</v>
      </c>
      <c r="S414" s="71" t="e">
        <f>CONCATENATE(E414,":",VLOOKUP(J414,'Keyword &amp; Type ref'!F:H, 3,FALSE),":",$X414)</f>
        <v>#N/A</v>
      </c>
      <c r="T414" s="72" t="e">
        <f t="shared" si="12"/>
        <v>#N/A</v>
      </c>
      <c r="U414" s="73"/>
      <c r="V414" s="74" t="e">
        <f t="shared" si="13"/>
        <v>#N/A</v>
      </c>
      <c r="W414" s="75"/>
      <c r="X414" s="68"/>
      <c r="Y414" s="68"/>
      <c r="Z414" s="76"/>
      <c r="AA414" s="77" t="e">
        <f>INDEX('MFR_List ref'!$A:$A,MATCH($AB414,'MFR_List ref'!$B:$B,0))</f>
        <v>#N/A</v>
      </c>
      <c r="AB414" s="62"/>
      <c r="AC414" s="78"/>
      <c r="AD414" s="79"/>
      <c r="AE414" s="80"/>
      <c r="AF414" s="60"/>
      <c r="AG414" s="73"/>
      <c r="AH414" s="73"/>
      <c r="AI414" s="73"/>
      <c r="AJ414" s="60"/>
      <c r="AK414" s="73"/>
      <c r="AL414" s="73"/>
      <c r="AM414" s="81"/>
      <c r="AN414" s="73"/>
      <c r="AO414" s="78"/>
      <c r="AP414" s="78"/>
      <c r="AQ414" s="78"/>
      <c r="AR414" s="78"/>
      <c r="AS414" s="73"/>
      <c r="AT414" s="73"/>
      <c r="AU414" s="73"/>
      <c r="AV414" s="78"/>
      <c r="AW414" s="73"/>
      <c r="AX414" s="73"/>
      <c r="AY414" s="82"/>
      <c r="AZ414" s="82"/>
      <c r="BA414" s="73"/>
      <c r="BB414" s="73"/>
      <c r="BC414" s="82"/>
      <c r="BD414" s="73"/>
      <c r="BE414" s="73"/>
      <c r="BF414" s="73"/>
      <c r="BG414" s="73"/>
      <c r="BH414" s="82"/>
      <c r="BI414" s="82"/>
      <c r="BJ414" s="82"/>
      <c r="BK414" s="82"/>
      <c r="BL414" s="82"/>
      <c r="BM414" s="82"/>
      <c r="BN414" s="82"/>
      <c r="BO414" s="73"/>
      <c r="BP414" s="68"/>
      <c r="BQ414" s="73"/>
      <c r="BR414" s="48"/>
    </row>
    <row r="415" spans="1:70" s="47" customFormat="1" ht="34.799999999999997" customHeight="1" x14ac:dyDescent="0.3">
      <c r="A415" s="60"/>
      <c r="B415" s="61" t="e">
        <f>VLOOKUP(E415,'Active-Bldg List ref'!$A:$E,4,FALSE)</f>
        <v>#N/A</v>
      </c>
      <c r="C415" s="61" t="e">
        <f>VLOOKUP(E415,'Active-Bldg List ref'!$A:$E,5,FALSE)</f>
        <v>#N/A</v>
      </c>
      <c r="D415" s="61" t="e">
        <f>VLOOKUP(E415,'Active-Bldg List ref'!$A:$B,2,FALSE)</f>
        <v>#N/A</v>
      </c>
      <c r="E415" s="61" t="e">
        <f>INDEX('Active-Bldg List ref'!$A:$A,MATCH(F415,'Active-Bldg List ref'!$C:$C,0))</f>
        <v>#N/A</v>
      </c>
      <c r="F415" s="62"/>
      <c r="G415" s="63"/>
      <c r="H415" s="64"/>
      <c r="I415" s="61" t="e">
        <f>INDEX('Keyword &amp; Type ref'!B:B,MATCH(K415,'Keyword &amp; Type ref'!D:D,0))</f>
        <v>#N/A</v>
      </c>
      <c r="J415" s="66" t="e">
        <f>INDEX('Keyword &amp; Type ref'!F:F,MATCH(L415,'Keyword &amp; Type ref'!H:H,0))</f>
        <v>#N/A</v>
      </c>
      <c r="K415" s="65"/>
      <c r="L415" s="65"/>
      <c r="M415" s="62"/>
      <c r="N415" s="67"/>
      <c r="O415" s="68"/>
      <c r="P415" s="68"/>
      <c r="Q415" s="69" t="e">
        <f>INDEX('Keyword &amp; Type ref'!$F:$V,MATCH(J415,'Keyword &amp; Type ref'!$F:$F,0),MATCH(B415,'Keyword &amp; Type ref'!$1:$1,0))</f>
        <v>#N/A</v>
      </c>
      <c r="R415" s="70" t="e">
        <f>VLOOKUP(J415,'Keyword &amp; Type ref'!$F:$L,7,FALSE)</f>
        <v>#N/A</v>
      </c>
      <c r="S415" s="71" t="e">
        <f>CONCATENATE(E415,":",VLOOKUP(J415,'Keyword &amp; Type ref'!F:H, 3,FALSE),":",$X415)</f>
        <v>#N/A</v>
      </c>
      <c r="T415" s="72" t="e">
        <f t="shared" si="12"/>
        <v>#N/A</v>
      </c>
      <c r="U415" s="73"/>
      <c r="V415" s="74" t="e">
        <f t="shared" si="13"/>
        <v>#N/A</v>
      </c>
      <c r="W415" s="75"/>
      <c r="X415" s="68"/>
      <c r="Y415" s="68"/>
      <c r="Z415" s="76"/>
      <c r="AA415" s="77" t="e">
        <f>INDEX('MFR_List ref'!$A:$A,MATCH($AB415,'MFR_List ref'!$B:$B,0))</f>
        <v>#N/A</v>
      </c>
      <c r="AB415" s="62"/>
      <c r="AC415" s="78"/>
      <c r="AD415" s="79"/>
      <c r="AE415" s="80"/>
      <c r="AF415" s="60"/>
      <c r="AG415" s="73"/>
      <c r="AH415" s="73"/>
      <c r="AI415" s="73"/>
      <c r="AJ415" s="60"/>
      <c r="AK415" s="73"/>
      <c r="AL415" s="73"/>
      <c r="AM415" s="81"/>
      <c r="AN415" s="73"/>
      <c r="AO415" s="78"/>
      <c r="AP415" s="78"/>
      <c r="AQ415" s="78"/>
      <c r="AR415" s="78"/>
      <c r="AS415" s="73"/>
      <c r="AT415" s="73"/>
      <c r="AU415" s="73"/>
      <c r="AV415" s="78"/>
      <c r="AW415" s="73"/>
      <c r="AX415" s="73"/>
      <c r="AY415" s="82"/>
      <c r="AZ415" s="82"/>
      <c r="BA415" s="73"/>
      <c r="BB415" s="73"/>
      <c r="BC415" s="82"/>
      <c r="BD415" s="73"/>
      <c r="BE415" s="73"/>
      <c r="BF415" s="73"/>
      <c r="BG415" s="73"/>
      <c r="BH415" s="82"/>
      <c r="BI415" s="82"/>
      <c r="BJ415" s="82"/>
      <c r="BK415" s="82"/>
      <c r="BL415" s="82"/>
      <c r="BM415" s="82"/>
      <c r="BN415" s="82"/>
      <c r="BO415" s="73"/>
      <c r="BP415" s="68"/>
      <c r="BQ415" s="73"/>
      <c r="BR415" s="48"/>
    </row>
    <row r="416" spans="1:70" s="47" customFormat="1" ht="34.799999999999997" customHeight="1" x14ac:dyDescent="0.3">
      <c r="A416" s="60"/>
      <c r="B416" s="61" t="e">
        <f>VLOOKUP(E416,'Active-Bldg List ref'!$A:$E,4,FALSE)</f>
        <v>#N/A</v>
      </c>
      <c r="C416" s="61" t="e">
        <f>VLOOKUP(E416,'Active-Bldg List ref'!$A:$E,5,FALSE)</f>
        <v>#N/A</v>
      </c>
      <c r="D416" s="61" t="e">
        <f>VLOOKUP(E416,'Active-Bldg List ref'!$A:$B,2,FALSE)</f>
        <v>#N/A</v>
      </c>
      <c r="E416" s="61" t="e">
        <f>INDEX('Active-Bldg List ref'!$A:$A,MATCH(F416,'Active-Bldg List ref'!$C:$C,0))</f>
        <v>#N/A</v>
      </c>
      <c r="F416" s="62"/>
      <c r="G416" s="63"/>
      <c r="H416" s="64"/>
      <c r="I416" s="61" t="e">
        <f>INDEX('Keyword &amp; Type ref'!B:B,MATCH(K416,'Keyword &amp; Type ref'!D:D,0))</f>
        <v>#N/A</v>
      </c>
      <c r="J416" s="66" t="e">
        <f>INDEX('Keyword &amp; Type ref'!F:F,MATCH(L416,'Keyword &amp; Type ref'!H:H,0))</f>
        <v>#N/A</v>
      </c>
      <c r="K416" s="65"/>
      <c r="L416" s="65"/>
      <c r="M416" s="62"/>
      <c r="N416" s="67"/>
      <c r="O416" s="68"/>
      <c r="P416" s="68"/>
      <c r="Q416" s="69" t="e">
        <f>INDEX('Keyword &amp; Type ref'!$F:$V,MATCH(J416,'Keyword &amp; Type ref'!$F:$F,0),MATCH(B416,'Keyword &amp; Type ref'!$1:$1,0))</f>
        <v>#N/A</v>
      </c>
      <c r="R416" s="70" t="e">
        <f>VLOOKUP(J416,'Keyword &amp; Type ref'!$F:$L,7,FALSE)</f>
        <v>#N/A</v>
      </c>
      <c r="S416" s="71" t="e">
        <f>CONCATENATE(E416,":",VLOOKUP(J416,'Keyword &amp; Type ref'!F:H, 3,FALSE),":",$X416)</f>
        <v>#N/A</v>
      </c>
      <c r="T416" s="72" t="e">
        <f t="shared" si="12"/>
        <v>#N/A</v>
      </c>
      <c r="U416" s="73"/>
      <c r="V416" s="74" t="e">
        <f t="shared" si="13"/>
        <v>#N/A</v>
      </c>
      <c r="W416" s="75"/>
      <c r="X416" s="68"/>
      <c r="Y416" s="68"/>
      <c r="Z416" s="76"/>
      <c r="AA416" s="77" t="e">
        <f>INDEX('MFR_List ref'!$A:$A,MATCH($AB416,'MFR_List ref'!$B:$B,0))</f>
        <v>#N/A</v>
      </c>
      <c r="AB416" s="62"/>
      <c r="AC416" s="78"/>
      <c r="AD416" s="79"/>
      <c r="AE416" s="80"/>
      <c r="AF416" s="60"/>
      <c r="AG416" s="73"/>
      <c r="AH416" s="73"/>
      <c r="AI416" s="73"/>
      <c r="AJ416" s="60"/>
      <c r="AK416" s="73"/>
      <c r="AL416" s="73"/>
      <c r="AM416" s="81"/>
      <c r="AN416" s="73"/>
      <c r="AO416" s="78"/>
      <c r="AP416" s="78"/>
      <c r="AQ416" s="78"/>
      <c r="AR416" s="78"/>
      <c r="AS416" s="73"/>
      <c r="AT416" s="73"/>
      <c r="AU416" s="73"/>
      <c r="AV416" s="78"/>
      <c r="AW416" s="73"/>
      <c r="AX416" s="73"/>
      <c r="AY416" s="82"/>
      <c r="AZ416" s="82"/>
      <c r="BA416" s="73"/>
      <c r="BB416" s="73"/>
      <c r="BC416" s="82"/>
      <c r="BD416" s="73"/>
      <c r="BE416" s="73"/>
      <c r="BF416" s="73"/>
      <c r="BG416" s="73"/>
      <c r="BH416" s="82"/>
      <c r="BI416" s="82"/>
      <c r="BJ416" s="82"/>
      <c r="BK416" s="82"/>
      <c r="BL416" s="82"/>
      <c r="BM416" s="82"/>
      <c r="BN416" s="82"/>
      <c r="BO416" s="73"/>
      <c r="BP416" s="68"/>
      <c r="BQ416" s="73"/>
      <c r="BR416" s="48"/>
    </row>
    <row r="417" spans="1:70" s="47" customFormat="1" ht="34.799999999999997" customHeight="1" x14ac:dyDescent="0.3">
      <c r="A417" s="60"/>
      <c r="B417" s="61" t="e">
        <f>VLOOKUP(E417,'Active-Bldg List ref'!$A:$E,4,FALSE)</f>
        <v>#N/A</v>
      </c>
      <c r="C417" s="61" t="e">
        <f>VLOOKUP(E417,'Active-Bldg List ref'!$A:$E,5,FALSE)</f>
        <v>#N/A</v>
      </c>
      <c r="D417" s="61" t="e">
        <f>VLOOKUP(E417,'Active-Bldg List ref'!$A:$B,2,FALSE)</f>
        <v>#N/A</v>
      </c>
      <c r="E417" s="61" t="e">
        <f>INDEX('Active-Bldg List ref'!$A:$A,MATCH(F417,'Active-Bldg List ref'!$C:$C,0))</f>
        <v>#N/A</v>
      </c>
      <c r="F417" s="62"/>
      <c r="G417" s="63"/>
      <c r="H417" s="64"/>
      <c r="I417" s="61" t="e">
        <f>INDEX('Keyword &amp; Type ref'!B:B,MATCH(K417,'Keyword &amp; Type ref'!D:D,0))</f>
        <v>#N/A</v>
      </c>
      <c r="J417" s="66" t="e">
        <f>INDEX('Keyword &amp; Type ref'!F:F,MATCH(L417,'Keyword &amp; Type ref'!H:H,0))</f>
        <v>#N/A</v>
      </c>
      <c r="K417" s="65"/>
      <c r="L417" s="65"/>
      <c r="M417" s="62"/>
      <c r="N417" s="67"/>
      <c r="O417" s="68"/>
      <c r="P417" s="68"/>
      <c r="Q417" s="69" t="e">
        <f>INDEX('Keyword &amp; Type ref'!$F:$V,MATCH(J417,'Keyword &amp; Type ref'!$F:$F,0),MATCH(B417,'Keyword &amp; Type ref'!$1:$1,0))</f>
        <v>#N/A</v>
      </c>
      <c r="R417" s="70" t="e">
        <f>VLOOKUP(J417,'Keyword &amp; Type ref'!$F:$L,7,FALSE)</f>
        <v>#N/A</v>
      </c>
      <c r="S417" s="71" t="e">
        <f>CONCATENATE(E417,":",VLOOKUP(J417,'Keyword &amp; Type ref'!F:H, 3,FALSE),":",$X417)</f>
        <v>#N/A</v>
      </c>
      <c r="T417" s="72" t="e">
        <f t="shared" si="12"/>
        <v>#N/A</v>
      </c>
      <c r="U417" s="73"/>
      <c r="V417" s="74" t="e">
        <f t="shared" si="13"/>
        <v>#N/A</v>
      </c>
      <c r="W417" s="75"/>
      <c r="X417" s="68"/>
      <c r="Y417" s="68"/>
      <c r="Z417" s="76"/>
      <c r="AA417" s="77" t="e">
        <f>INDEX('MFR_List ref'!$A:$A,MATCH($AB417,'MFR_List ref'!$B:$B,0))</f>
        <v>#N/A</v>
      </c>
      <c r="AB417" s="62"/>
      <c r="AC417" s="78"/>
      <c r="AD417" s="79"/>
      <c r="AE417" s="80"/>
      <c r="AF417" s="60"/>
      <c r="AG417" s="73"/>
      <c r="AH417" s="73"/>
      <c r="AI417" s="73"/>
      <c r="AJ417" s="60"/>
      <c r="AK417" s="73"/>
      <c r="AL417" s="73"/>
      <c r="AM417" s="81"/>
      <c r="AN417" s="73"/>
      <c r="AO417" s="78"/>
      <c r="AP417" s="78"/>
      <c r="AQ417" s="78"/>
      <c r="AR417" s="78"/>
      <c r="AS417" s="73"/>
      <c r="AT417" s="73"/>
      <c r="AU417" s="73"/>
      <c r="AV417" s="78"/>
      <c r="AW417" s="73"/>
      <c r="AX417" s="73"/>
      <c r="AY417" s="82"/>
      <c r="AZ417" s="82"/>
      <c r="BA417" s="73"/>
      <c r="BB417" s="73"/>
      <c r="BC417" s="82"/>
      <c r="BD417" s="73"/>
      <c r="BE417" s="73"/>
      <c r="BF417" s="73"/>
      <c r="BG417" s="73"/>
      <c r="BH417" s="82"/>
      <c r="BI417" s="82"/>
      <c r="BJ417" s="82"/>
      <c r="BK417" s="82"/>
      <c r="BL417" s="82"/>
      <c r="BM417" s="82"/>
      <c r="BN417" s="82"/>
      <c r="BO417" s="73"/>
      <c r="BP417" s="68"/>
      <c r="BQ417" s="73"/>
      <c r="BR417" s="48"/>
    </row>
    <row r="418" spans="1:70" s="47" customFormat="1" ht="34.799999999999997" customHeight="1" x14ac:dyDescent="0.3">
      <c r="A418" s="60"/>
      <c r="B418" s="61" t="e">
        <f>VLOOKUP(E418,'Active-Bldg List ref'!$A:$E,4,FALSE)</f>
        <v>#N/A</v>
      </c>
      <c r="C418" s="61" t="e">
        <f>VLOOKUP(E418,'Active-Bldg List ref'!$A:$E,5,FALSE)</f>
        <v>#N/A</v>
      </c>
      <c r="D418" s="61" t="e">
        <f>VLOOKUP(E418,'Active-Bldg List ref'!$A:$B,2,FALSE)</f>
        <v>#N/A</v>
      </c>
      <c r="E418" s="61" t="e">
        <f>INDEX('Active-Bldg List ref'!$A:$A,MATCH(F418,'Active-Bldg List ref'!$C:$C,0))</f>
        <v>#N/A</v>
      </c>
      <c r="F418" s="62"/>
      <c r="G418" s="63"/>
      <c r="H418" s="64"/>
      <c r="I418" s="61" t="e">
        <f>INDEX('Keyword &amp; Type ref'!B:B,MATCH(K418,'Keyword &amp; Type ref'!D:D,0))</f>
        <v>#N/A</v>
      </c>
      <c r="J418" s="66" t="e">
        <f>INDEX('Keyword &amp; Type ref'!F:F,MATCH(L418,'Keyword &amp; Type ref'!H:H,0))</f>
        <v>#N/A</v>
      </c>
      <c r="K418" s="65"/>
      <c r="L418" s="65"/>
      <c r="M418" s="62"/>
      <c r="N418" s="67"/>
      <c r="O418" s="68"/>
      <c r="P418" s="68"/>
      <c r="Q418" s="69" t="e">
        <f>INDEX('Keyword &amp; Type ref'!$F:$V,MATCH(J418,'Keyword &amp; Type ref'!$F:$F,0),MATCH(B418,'Keyword &amp; Type ref'!$1:$1,0))</f>
        <v>#N/A</v>
      </c>
      <c r="R418" s="70" t="e">
        <f>VLOOKUP(J418,'Keyword &amp; Type ref'!$F:$L,7,FALSE)</f>
        <v>#N/A</v>
      </c>
      <c r="S418" s="71" t="e">
        <f>CONCATENATE(E418,":",VLOOKUP(J418,'Keyword &amp; Type ref'!F:H, 3,FALSE),":",$X418)</f>
        <v>#N/A</v>
      </c>
      <c r="T418" s="72" t="e">
        <f t="shared" si="12"/>
        <v>#N/A</v>
      </c>
      <c r="U418" s="73"/>
      <c r="V418" s="74" t="e">
        <f t="shared" si="13"/>
        <v>#N/A</v>
      </c>
      <c r="W418" s="75"/>
      <c r="X418" s="68"/>
      <c r="Y418" s="68"/>
      <c r="Z418" s="76"/>
      <c r="AA418" s="77" t="e">
        <f>INDEX('MFR_List ref'!$A:$A,MATCH($AB418,'MFR_List ref'!$B:$B,0))</f>
        <v>#N/A</v>
      </c>
      <c r="AB418" s="62"/>
      <c r="AC418" s="78"/>
      <c r="AD418" s="79"/>
      <c r="AE418" s="80"/>
      <c r="AF418" s="60"/>
      <c r="AG418" s="73"/>
      <c r="AH418" s="73"/>
      <c r="AI418" s="73"/>
      <c r="AJ418" s="60"/>
      <c r="AK418" s="73"/>
      <c r="AL418" s="73"/>
      <c r="AM418" s="81"/>
      <c r="AN418" s="73"/>
      <c r="AO418" s="78"/>
      <c r="AP418" s="78"/>
      <c r="AQ418" s="78"/>
      <c r="AR418" s="78"/>
      <c r="AS418" s="73"/>
      <c r="AT418" s="73"/>
      <c r="AU418" s="73"/>
      <c r="AV418" s="78"/>
      <c r="AW418" s="73"/>
      <c r="AX418" s="73"/>
      <c r="AY418" s="82"/>
      <c r="AZ418" s="82"/>
      <c r="BA418" s="73"/>
      <c r="BB418" s="73"/>
      <c r="BC418" s="82"/>
      <c r="BD418" s="73"/>
      <c r="BE418" s="73"/>
      <c r="BF418" s="73"/>
      <c r="BG418" s="73"/>
      <c r="BH418" s="82"/>
      <c r="BI418" s="82"/>
      <c r="BJ418" s="82"/>
      <c r="BK418" s="82"/>
      <c r="BL418" s="82"/>
      <c r="BM418" s="82"/>
      <c r="BN418" s="82"/>
      <c r="BO418" s="73"/>
      <c r="BP418" s="68"/>
      <c r="BQ418" s="73"/>
      <c r="BR418" s="48"/>
    </row>
    <row r="419" spans="1:70" s="47" customFormat="1" ht="34.799999999999997" customHeight="1" x14ac:dyDescent="0.3">
      <c r="A419" s="60"/>
      <c r="B419" s="61" t="e">
        <f>VLOOKUP(E419,'Active-Bldg List ref'!$A:$E,4,FALSE)</f>
        <v>#N/A</v>
      </c>
      <c r="C419" s="61" t="e">
        <f>VLOOKUP(E419,'Active-Bldg List ref'!$A:$E,5,FALSE)</f>
        <v>#N/A</v>
      </c>
      <c r="D419" s="61" t="e">
        <f>VLOOKUP(E419,'Active-Bldg List ref'!$A:$B,2,FALSE)</f>
        <v>#N/A</v>
      </c>
      <c r="E419" s="61" t="e">
        <f>INDEX('Active-Bldg List ref'!$A:$A,MATCH(F419,'Active-Bldg List ref'!$C:$C,0))</f>
        <v>#N/A</v>
      </c>
      <c r="F419" s="62"/>
      <c r="G419" s="63"/>
      <c r="H419" s="64"/>
      <c r="I419" s="61" t="e">
        <f>INDEX('Keyword &amp; Type ref'!B:B,MATCH(K419,'Keyword &amp; Type ref'!D:D,0))</f>
        <v>#N/A</v>
      </c>
      <c r="J419" s="66" t="e">
        <f>INDEX('Keyword &amp; Type ref'!F:F,MATCH(L419,'Keyword &amp; Type ref'!H:H,0))</f>
        <v>#N/A</v>
      </c>
      <c r="K419" s="65"/>
      <c r="L419" s="65"/>
      <c r="M419" s="62"/>
      <c r="N419" s="67"/>
      <c r="O419" s="68"/>
      <c r="P419" s="68"/>
      <c r="Q419" s="69" t="e">
        <f>INDEX('Keyword &amp; Type ref'!$F:$V,MATCH(J419,'Keyword &amp; Type ref'!$F:$F,0),MATCH(B419,'Keyword &amp; Type ref'!$1:$1,0))</f>
        <v>#N/A</v>
      </c>
      <c r="R419" s="70" t="e">
        <f>VLOOKUP(J419,'Keyword &amp; Type ref'!$F:$L,7,FALSE)</f>
        <v>#N/A</v>
      </c>
      <c r="S419" s="71" t="e">
        <f>CONCATENATE(E419,":",VLOOKUP(J419,'Keyword &amp; Type ref'!F:H, 3,FALSE),":",$X419)</f>
        <v>#N/A</v>
      </c>
      <c r="T419" s="72" t="e">
        <f t="shared" si="12"/>
        <v>#N/A</v>
      </c>
      <c r="U419" s="73"/>
      <c r="V419" s="74" t="e">
        <f t="shared" si="13"/>
        <v>#N/A</v>
      </c>
      <c r="W419" s="75"/>
      <c r="X419" s="68"/>
      <c r="Y419" s="68"/>
      <c r="Z419" s="76"/>
      <c r="AA419" s="77" t="e">
        <f>INDEX('MFR_List ref'!$A:$A,MATCH($AB419,'MFR_List ref'!$B:$B,0))</f>
        <v>#N/A</v>
      </c>
      <c r="AB419" s="62"/>
      <c r="AC419" s="78"/>
      <c r="AD419" s="79"/>
      <c r="AE419" s="80"/>
      <c r="AF419" s="60"/>
      <c r="AG419" s="73"/>
      <c r="AH419" s="73"/>
      <c r="AI419" s="73"/>
      <c r="AJ419" s="60"/>
      <c r="AK419" s="73"/>
      <c r="AL419" s="73"/>
      <c r="AM419" s="81"/>
      <c r="AN419" s="73"/>
      <c r="AO419" s="78"/>
      <c r="AP419" s="78"/>
      <c r="AQ419" s="78"/>
      <c r="AR419" s="78"/>
      <c r="AS419" s="73"/>
      <c r="AT419" s="73"/>
      <c r="AU419" s="73"/>
      <c r="AV419" s="78"/>
      <c r="AW419" s="73"/>
      <c r="AX419" s="73"/>
      <c r="AY419" s="82"/>
      <c r="AZ419" s="82"/>
      <c r="BA419" s="73"/>
      <c r="BB419" s="73"/>
      <c r="BC419" s="82"/>
      <c r="BD419" s="73"/>
      <c r="BE419" s="73"/>
      <c r="BF419" s="73"/>
      <c r="BG419" s="73"/>
      <c r="BH419" s="82"/>
      <c r="BI419" s="82"/>
      <c r="BJ419" s="82"/>
      <c r="BK419" s="82"/>
      <c r="BL419" s="82"/>
      <c r="BM419" s="82"/>
      <c r="BN419" s="82"/>
      <c r="BO419" s="73"/>
      <c r="BP419" s="68"/>
      <c r="BQ419" s="73"/>
      <c r="BR419" s="48"/>
    </row>
    <row r="420" spans="1:70" s="47" customFormat="1" ht="34.799999999999997" customHeight="1" x14ac:dyDescent="0.3">
      <c r="A420" s="60"/>
      <c r="B420" s="61" t="e">
        <f>VLOOKUP(E420,'Active-Bldg List ref'!$A:$E,4,FALSE)</f>
        <v>#N/A</v>
      </c>
      <c r="C420" s="61" t="e">
        <f>VLOOKUP(E420,'Active-Bldg List ref'!$A:$E,5,FALSE)</f>
        <v>#N/A</v>
      </c>
      <c r="D420" s="61" t="e">
        <f>VLOOKUP(E420,'Active-Bldg List ref'!$A:$B,2,FALSE)</f>
        <v>#N/A</v>
      </c>
      <c r="E420" s="61" t="e">
        <f>INDEX('Active-Bldg List ref'!$A:$A,MATCH(F420,'Active-Bldg List ref'!$C:$C,0))</f>
        <v>#N/A</v>
      </c>
      <c r="F420" s="62"/>
      <c r="G420" s="63"/>
      <c r="H420" s="64"/>
      <c r="I420" s="61" t="e">
        <f>INDEX('Keyword &amp; Type ref'!B:B,MATCH(K420,'Keyword &amp; Type ref'!D:D,0))</f>
        <v>#N/A</v>
      </c>
      <c r="J420" s="66" t="e">
        <f>INDEX('Keyword &amp; Type ref'!F:F,MATCH(L420,'Keyword &amp; Type ref'!H:H,0))</f>
        <v>#N/A</v>
      </c>
      <c r="K420" s="65"/>
      <c r="L420" s="65"/>
      <c r="M420" s="62"/>
      <c r="N420" s="67"/>
      <c r="O420" s="68"/>
      <c r="P420" s="68"/>
      <c r="Q420" s="69" t="e">
        <f>INDEX('Keyword &amp; Type ref'!$F:$V,MATCH(J420,'Keyword &amp; Type ref'!$F:$F,0),MATCH(B420,'Keyword &amp; Type ref'!$1:$1,0))</f>
        <v>#N/A</v>
      </c>
      <c r="R420" s="70" t="e">
        <f>VLOOKUP(J420,'Keyword &amp; Type ref'!$F:$L,7,FALSE)</f>
        <v>#N/A</v>
      </c>
      <c r="S420" s="71" t="e">
        <f>CONCATENATE(E420,":",VLOOKUP(J420,'Keyword &amp; Type ref'!F:H, 3,FALSE),":",$X420)</f>
        <v>#N/A</v>
      </c>
      <c r="T420" s="72" t="e">
        <f t="shared" si="12"/>
        <v>#N/A</v>
      </c>
      <c r="U420" s="73"/>
      <c r="V420" s="74" t="e">
        <f t="shared" si="13"/>
        <v>#N/A</v>
      </c>
      <c r="W420" s="75"/>
      <c r="X420" s="68"/>
      <c r="Y420" s="68"/>
      <c r="Z420" s="76"/>
      <c r="AA420" s="77" t="e">
        <f>INDEX('MFR_List ref'!$A:$A,MATCH($AB420,'MFR_List ref'!$B:$B,0))</f>
        <v>#N/A</v>
      </c>
      <c r="AB420" s="62"/>
      <c r="AC420" s="78"/>
      <c r="AD420" s="79"/>
      <c r="AE420" s="80"/>
      <c r="AF420" s="60"/>
      <c r="AG420" s="73"/>
      <c r="AH420" s="73"/>
      <c r="AI420" s="73"/>
      <c r="AJ420" s="60"/>
      <c r="AK420" s="73"/>
      <c r="AL420" s="73"/>
      <c r="AM420" s="81"/>
      <c r="AN420" s="73"/>
      <c r="AO420" s="78"/>
      <c r="AP420" s="78"/>
      <c r="AQ420" s="78"/>
      <c r="AR420" s="78"/>
      <c r="AS420" s="73"/>
      <c r="AT420" s="73"/>
      <c r="AU420" s="73"/>
      <c r="AV420" s="78"/>
      <c r="AW420" s="73"/>
      <c r="AX420" s="73"/>
      <c r="AY420" s="82"/>
      <c r="AZ420" s="82"/>
      <c r="BA420" s="73"/>
      <c r="BB420" s="73"/>
      <c r="BC420" s="82"/>
      <c r="BD420" s="73"/>
      <c r="BE420" s="73"/>
      <c r="BF420" s="73"/>
      <c r="BG420" s="73"/>
      <c r="BH420" s="82"/>
      <c r="BI420" s="82"/>
      <c r="BJ420" s="82"/>
      <c r="BK420" s="82"/>
      <c r="BL420" s="82"/>
      <c r="BM420" s="82"/>
      <c r="BN420" s="82"/>
      <c r="BO420" s="73"/>
      <c r="BP420" s="68"/>
      <c r="BQ420" s="73"/>
      <c r="BR420" s="48"/>
    </row>
    <row r="421" spans="1:70" s="47" customFormat="1" ht="34.799999999999997" customHeight="1" x14ac:dyDescent="0.3">
      <c r="A421" s="60"/>
      <c r="B421" s="61" t="e">
        <f>VLOOKUP(E421,'Active-Bldg List ref'!$A:$E,4,FALSE)</f>
        <v>#N/A</v>
      </c>
      <c r="C421" s="61" t="e">
        <f>VLOOKUP(E421,'Active-Bldg List ref'!$A:$E,5,FALSE)</f>
        <v>#N/A</v>
      </c>
      <c r="D421" s="61" t="e">
        <f>VLOOKUP(E421,'Active-Bldg List ref'!$A:$B,2,FALSE)</f>
        <v>#N/A</v>
      </c>
      <c r="E421" s="61" t="e">
        <f>INDEX('Active-Bldg List ref'!$A:$A,MATCH(F421,'Active-Bldg List ref'!$C:$C,0))</f>
        <v>#N/A</v>
      </c>
      <c r="F421" s="62"/>
      <c r="G421" s="63"/>
      <c r="H421" s="64"/>
      <c r="I421" s="61" t="e">
        <f>INDEX('Keyword &amp; Type ref'!B:B,MATCH(K421,'Keyword &amp; Type ref'!D:D,0))</f>
        <v>#N/A</v>
      </c>
      <c r="J421" s="66" t="e">
        <f>INDEX('Keyword &amp; Type ref'!F:F,MATCH(L421,'Keyword &amp; Type ref'!H:H,0))</f>
        <v>#N/A</v>
      </c>
      <c r="K421" s="65"/>
      <c r="L421" s="65"/>
      <c r="M421" s="62"/>
      <c r="N421" s="67"/>
      <c r="O421" s="68"/>
      <c r="P421" s="68"/>
      <c r="Q421" s="69" t="e">
        <f>INDEX('Keyword &amp; Type ref'!$F:$V,MATCH(J421,'Keyword &amp; Type ref'!$F:$F,0),MATCH(B421,'Keyword &amp; Type ref'!$1:$1,0))</f>
        <v>#N/A</v>
      </c>
      <c r="R421" s="70" t="e">
        <f>VLOOKUP(J421,'Keyword &amp; Type ref'!$F:$L,7,FALSE)</f>
        <v>#N/A</v>
      </c>
      <c r="S421" s="71" t="e">
        <f>CONCATENATE(E421,":",VLOOKUP(J421,'Keyword &amp; Type ref'!F:H, 3,FALSE),":",$X421)</f>
        <v>#N/A</v>
      </c>
      <c r="T421" s="72" t="e">
        <f t="shared" si="12"/>
        <v>#N/A</v>
      </c>
      <c r="U421" s="73"/>
      <c r="V421" s="74" t="e">
        <f t="shared" si="13"/>
        <v>#N/A</v>
      </c>
      <c r="W421" s="75"/>
      <c r="X421" s="68"/>
      <c r="Y421" s="68"/>
      <c r="Z421" s="76"/>
      <c r="AA421" s="77" t="e">
        <f>INDEX('MFR_List ref'!$A:$A,MATCH($AB421,'MFR_List ref'!$B:$B,0))</f>
        <v>#N/A</v>
      </c>
      <c r="AB421" s="62"/>
      <c r="AC421" s="78"/>
      <c r="AD421" s="79"/>
      <c r="AE421" s="80"/>
      <c r="AF421" s="60"/>
      <c r="AG421" s="73"/>
      <c r="AH421" s="73"/>
      <c r="AI421" s="73"/>
      <c r="AJ421" s="60"/>
      <c r="AK421" s="73"/>
      <c r="AL421" s="73"/>
      <c r="AM421" s="81"/>
      <c r="AN421" s="73"/>
      <c r="AO421" s="78"/>
      <c r="AP421" s="78"/>
      <c r="AQ421" s="78"/>
      <c r="AR421" s="78"/>
      <c r="AS421" s="73"/>
      <c r="AT421" s="73"/>
      <c r="AU421" s="73"/>
      <c r="AV421" s="78"/>
      <c r="AW421" s="73"/>
      <c r="AX421" s="73"/>
      <c r="AY421" s="82"/>
      <c r="AZ421" s="82"/>
      <c r="BA421" s="73"/>
      <c r="BB421" s="73"/>
      <c r="BC421" s="82"/>
      <c r="BD421" s="73"/>
      <c r="BE421" s="73"/>
      <c r="BF421" s="73"/>
      <c r="BG421" s="73"/>
      <c r="BH421" s="82"/>
      <c r="BI421" s="82"/>
      <c r="BJ421" s="82"/>
      <c r="BK421" s="82"/>
      <c r="BL421" s="82"/>
      <c r="BM421" s="82"/>
      <c r="BN421" s="82"/>
      <c r="BO421" s="73"/>
      <c r="BP421" s="68"/>
      <c r="BQ421" s="73"/>
      <c r="BR421" s="48"/>
    </row>
    <row r="422" spans="1:70" s="47" customFormat="1" ht="34.799999999999997" customHeight="1" x14ac:dyDescent="0.3">
      <c r="A422" s="60"/>
      <c r="B422" s="61" t="e">
        <f>VLOOKUP(E422,'Active-Bldg List ref'!$A:$E,4,FALSE)</f>
        <v>#N/A</v>
      </c>
      <c r="C422" s="61" t="e">
        <f>VLOOKUP(E422,'Active-Bldg List ref'!$A:$E,5,FALSE)</f>
        <v>#N/A</v>
      </c>
      <c r="D422" s="61" t="e">
        <f>VLOOKUP(E422,'Active-Bldg List ref'!$A:$B,2,FALSE)</f>
        <v>#N/A</v>
      </c>
      <c r="E422" s="61" t="e">
        <f>INDEX('Active-Bldg List ref'!$A:$A,MATCH(F422,'Active-Bldg List ref'!$C:$C,0))</f>
        <v>#N/A</v>
      </c>
      <c r="F422" s="62"/>
      <c r="G422" s="63"/>
      <c r="H422" s="64"/>
      <c r="I422" s="61" t="e">
        <f>INDEX('Keyword &amp; Type ref'!B:B,MATCH(K422,'Keyword &amp; Type ref'!D:D,0))</f>
        <v>#N/A</v>
      </c>
      <c r="J422" s="66" t="e">
        <f>INDEX('Keyword &amp; Type ref'!F:F,MATCH(L422,'Keyword &amp; Type ref'!H:H,0))</f>
        <v>#N/A</v>
      </c>
      <c r="K422" s="65"/>
      <c r="L422" s="65"/>
      <c r="M422" s="62"/>
      <c r="N422" s="67"/>
      <c r="O422" s="68"/>
      <c r="P422" s="68"/>
      <c r="Q422" s="69" t="e">
        <f>INDEX('Keyword &amp; Type ref'!$F:$V,MATCH(J422,'Keyword &amp; Type ref'!$F:$F,0),MATCH(B422,'Keyword &amp; Type ref'!$1:$1,0))</f>
        <v>#N/A</v>
      </c>
      <c r="R422" s="70" t="e">
        <f>VLOOKUP(J422,'Keyword &amp; Type ref'!$F:$L,7,FALSE)</f>
        <v>#N/A</v>
      </c>
      <c r="S422" s="71" t="e">
        <f>CONCATENATE(E422,":",VLOOKUP(J422,'Keyword &amp; Type ref'!F:H, 3,FALSE),":",$X422)</f>
        <v>#N/A</v>
      </c>
      <c r="T422" s="72" t="e">
        <f t="shared" si="12"/>
        <v>#N/A</v>
      </c>
      <c r="U422" s="73"/>
      <c r="V422" s="74" t="e">
        <f t="shared" si="13"/>
        <v>#N/A</v>
      </c>
      <c r="W422" s="75"/>
      <c r="X422" s="68"/>
      <c r="Y422" s="68"/>
      <c r="Z422" s="76"/>
      <c r="AA422" s="77" t="e">
        <f>INDEX('MFR_List ref'!$A:$A,MATCH($AB422,'MFR_List ref'!$B:$B,0))</f>
        <v>#N/A</v>
      </c>
      <c r="AB422" s="62"/>
      <c r="AC422" s="78"/>
      <c r="AD422" s="79"/>
      <c r="AE422" s="80"/>
      <c r="AF422" s="60"/>
      <c r="AG422" s="73"/>
      <c r="AH422" s="73"/>
      <c r="AI422" s="73"/>
      <c r="AJ422" s="60"/>
      <c r="AK422" s="73"/>
      <c r="AL422" s="73"/>
      <c r="AM422" s="81"/>
      <c r="AN422" s="73"/>
      <c r="AO422" s="78"/>
      <c r="AP422" s="78"/>
      <c r="AQ422" s="78"/>
      <c r="AR422" s="78"/>
      <c r="AS422" s="73"/>
      <c r="AT422" s="73"/>
      <c r="AU422" s="73"/>
      <c r="AV422" s="78"/>
      <c r="AW422" s="73"/>
      <c r="AX422" s="73"/>
      <c r="AY422" s="82"/>
      <c r="AZ422" s="82"/>
      <c r="BA422" s="73"/>
      <c r="BB422" s="73"/>
      <c r="BC422" s="82"/>
      <c r="BD422" s="73"/>
      <c r="BE422" s="73"/>
      <c r="BF422" s="73"/>
      <c r="BG422" s="73"/>
      <c r="BH422" s="82"/>
      <c r="BI422" s="82"/>
      <c r="BJ422" s="82"/>
      <c r="BK422" s="82"/>
      <c r="BL422" s="82"/>
      <c r="BM422" s="82"/>
      <c r="BN422" s="82"/>
      <c r="BO422" s="73"/>
      <c r="BP422" s="68"/>
      <c r="BQ422" s="73"/>
      <c r="BR422" s="48"/>
    </row>
    <row r="423" spans="1:70" s="47" customFormat="1" ht="34.799999999999997" customHeight="1" x14ac:dyDescent="0.3">
      <c r="A423" s="60"/>
      <c r="B423" s="61" t="e">
        <f>VLOOKUP(E423,'Active-Bldg List ref'!$A:$E,4,FALSE)</f>
        <v>#N/A</v>
      </c>
      <c r="C423" s="61" t="e">
        <f>VLOOKUP(E423,'Active-Bldg List ref'!$A:$E,5,FALSE)</f>
        <v>#N/A</v>
      </c>
      <c r="D423" s="61" t="e">
        <f>VLOOKUP(E423,'Active-Bldg List ref'!$A:$B,2,FALSE)</f>
        <v>#N/A</v>
      </c>
      <c r="E423" s="61" t="e">
        <f>INDEX('Active-Bldg List ref'!$A:$A,MATCH(F423,'Active-Bldg List ref'!$C:$C,0))</f>
        <v>#N/A</v>
      </c>
      <c r="F423" s="62"/>
      <c r="G423" s="63"/>
      <c r="H423" s="64"/>
      <c r="I423" s="61" t="e">
        <f>INDEX('Keyword &amp; Type ref'!B:B,MATCH(K423,'Keyword &amp; Type ref'!D:D,0))</f>
        <v>#N/A</v>
      </c>
      <c r="J423" s="66" t="e">
        <f>INDEX('Keyword &amp; Type ref'!F:F,MATCH(L423,'Keyword &amp; Type ref'!H:H,0))</f>
        <v>#N/A</v>
      </c>
      <c r="K423" s="65"/>
      <c r="L423" s="65"/>
      <c r="M423" s="62"/>
      <c r="N423" s="67"/>
      <c r="O423" s="68"/>
      <c r="P423" s="68"/>
      <c r="Q423" s="69" t="e">
        <f>INDEX('Keyword &amp; Type ref'!$F:$V,MATCH(J423,'Keyword &amp; Type ref'!$F:$F,0),MATCH(B423,'Keyword &amp; Type ref'!$1:$1,0))</f>
        <v>#N/A</v>
      </c>
      <c r="R423" s="70" t="e">
        <f>VLOOKUP(J423,'Keyword &amp; Type ref'!$F:$L,7,FALSE)</f>
        <v>#N/A</v>
      </c>
      <c r="S423" s="71" t="e">
        <f>CONCATENATE(E423,":",VLOOKUP(J423,'Keyword &amp; Type ref'!F:H, 3,FALSE),":",$X423)</f>
        <v>#N/A</v>
      </c>
      <c r="T423" s="72" t="e">
        <f t="shared" si="12"/>
        <v>#N/A</v>
      </c>
      <c r="U423" s="73"/>
      <c r="V423" s="74" t="e">
        <f t="shared" si="13"/>
        <v>#N/A</v>
      </c>
      <c r="W423" s="75"/>
      <c r="X423" s="68"/>
      <c r="Y423" s="68"/>
      <c r="Z423" s="76"/>
      <c r="AA423" s="77" t="e">
        <f>INDEX('MFR_List ref'!$A:$A,MATCH($AB423,'MFR_List ref'!$B:$B,0))</f>
        <v>#N/A</v>
      </c>
      <c r="AB423" s="62"/>
      <c r="AC423" s="78"/>
      <c r="AD423" s="79"/>
      <c r="AE423" s="80"/>
      <c r="AF423" s="60"/>
      <c r="AG423" s="73"/>
      <c r="AH423" s="73"/>
      <c r="AI423" s="73"/>
      <c r="AJ423" s="60"/>
      <c r="AK423" s="73"/>
      <c r="AL423" s="73"/>
      <c r="AM423" s="81"/>
      <c r="AN423" s="73"/>
      <c r="AO423" s="78"/>
      <c r="AP423" s="78"/>
      <c r="AQ423" s="78"/>
      <c r="AR423" s="78"/>
      <c r="AS423" s="73"/>
      <c r="AT423" s="73"/>
      <c r="AU423" s="73"/>
      <c r="AV423" s="78"/>
      <c r="AW423" s="73"/>
      <c r="AX423" s="73"/>
      <c r="AY423" s="82"/>
      <c r="AZ423" s="82"/>
      <c r="BA423" s="73"/>
      <c r="BB423" s="73"/>
      <c r="BC423" s="82"/>
      <c r="BD423" s="73"/>
      <c r="BE423" s="73"/>
      <c r="BF423" s="73"/>
      <c r="BG423" s="73"/>
      <c r="BH423" s="82"/>
      <c r="BI423" s="82"/>
      <c r="BJ423" s="82"/>
      <c r="BK423" s="82"/>
      <c r="BL423" s="82"/>
      <c r="BM423" s="82"/>
      <c r="BN423" s="82"/>
      <c r="BO423" s="73"/>
      <c r="BP423" s="68"/>
      <c r="BQ423" s="73"/>
      <c r="BR423" s="48"/>
    </row>
    <row r="424" spans="1:70" s="47" customFormat="1" ht="34.799999999999997" customHeight="1" x14ac:dyDescent="0.3">
      <c r="A424" s="60"/>
      <c r="B424" s="61" t="e">
        <f>VLOOKUP(E424,'Active-Bldg List ref'!$A:$E,4,FALSE)</f>
        <v>#N/A</v>
      </c>
      <c r="C424" s="61" t="e">
        <f>VLOOKUP(E424,'Active-Bldg List ref'!$A:$E,5,FALSE)</f>
        <v>#N/A</v>
      </c>
      <c r="D424" s="61" t="e">
        <f>VLOOKUP(E424,'Active-Bldg List ref'!$A:$B,2,FALSE)</f>
        <v>#N/A</v>
      </c>
      <c r="E424" s="61" t="e">
        <f>INDEX('Active-Bldg List ref'!$A:$A,MATCH(F424,'Active-Bldg List ref'!$C:$C,0))</f>
        <v>#N/A</v>
      </c>
      <c r="F424" s="62"/>
      <c r="G424" s="63"/>
      <c r="H424" s="64"/>
      <c r="I424" s="61" t="e">
        <f>INDEX('Keyword &amp; Type ref'!B:B,MATCH(K424,'Keyword &amp; Type ref'!D:D,0))</f>
        <v>#N/A</v>
      </c>
      <c r="J424" s="66" t="e">
        <f>INDEX('Keyword &amp; Type ref'!F:F,MATCH(L424,'Keyword &amp; Type ref'!H:H,0))</f>
        <v>#N/A</v>
      </c>
      <c r="K424" s="65"/>
      <c r="L424" s="65"/>
      <c r="M424" s="62"/>
      <c r="N424" s="67"/>
      <c r="O424" s="68"/>
      <c r="P424" s="68"/>
      <c r="Q424" s="69" t="e">
        <f>INDEX('Keyword &amp; Type ref'!$F:$V,MATCH(J424,'Keyword &amp; Type ref'!$F:$F,0),MATCH(B424,'Keyword &amp; Type ref'!$1:$1,0))</f>
        <v>#N/A</v>
      </c>
      <c r="R424" s="70" t="e">
        <f>VLOOKUP(J424,'Keyword &amp; Type ref'!$F:$L,7,FALSE)</f>
        <v>#N/A</v>
      </c>
      <c r="S424" s="71" t="e">
        <f>CONCATENATE(E424,":",VLOOKUP(J424,'Keyword &amp; Type ref'!F:H, 3,FALSE),":",$X424)</f>
        <v>#N/A</v>
      </c>
      <c r="T424" s="72" t="e">
        <f t="shared" si="12"/>
        <v>#N/A</v>
      </c>
      <c r="U424" s="73"/>
      <c r="V424" s="74" t="e">
        <f t="shared" si="13"/>
        <v>#N/A</v>
      </c>
      <c r="W424" s="75"/>
      <c r="X424" s="68"/>
      <c r="Y424" s="68"/>
      <c r="Z424" s="76"/>
      <c r="AA424" s="77" t="e">
        <f>INDEX('MFR_List ref'!$A:$A,MATCH($AB424,'MFR_List ref'!$B:$B,0))</f>
        <v>#N/A</v>
      </c>
      <c r="AB424" s="62"/>
      <c r="AC424" s="78"/>
      <c r="AD424" s="79"/>
      <c r="AE424" s="80"/>
      <c r="AF424" s="60"/>
      <c r="AG424" s="73"/>
      <c r="AH424" s="73"/>
      <c r="AI424" s="73"/>
      <c r="AJ424" s="60"/>
      <c r="AK424" s="73"/>
      <c r="AL424" s="73"/>
      <c r="AM424" s="81"/>
      <c r="AN424" s="73"/>
      <c r="AO424" s="78"/>
      <c r="AP424" s="78"/>
      <c r="AQ424" s="78"/>
      <c r="AR424" s="78"/>
      <c r="AS424" s="73"/>
      <c r="AT424" s="73"/>
      <c r="AU424" s="73"/>
      <c r="AV424" s="78"/>
      <c r="AW424" s="73"/>
      <c r="AX424" s="73"/>
      <c r="AY424" s="82"/>
      <c r="AZ424" s="82"/>
      <c r="BA424" s="73"/>
      <c r="BB424" s="73"/>
      <c r="BC424" s="82"/>
      <c r="BD424" s="73"/>
      <c r="BE424" s="73"/>
      <c r="BF424" s="73"/>
      <c r="BG424" s="73"/>
      <c r="BH424" s="82"/>
      <c r="BI424" s="82"/>
      <c r="BJ424" s="82"/>
      <c r="BK424" s="82"/>
      <c r="BL424" s="82"/>
      <c r="BM424" s="82"/>
      <c r="BN424" s="82"/>
      <c r="BO424" s="73"/>
      <c r="BP424" s="68"/>
      <c r="BQ424" s="73"/>
      <c r="BR424" s="48"/>
    </row>
    <row r="425" spans="1:70" s="47" customFormat="1" ht="34.799999999999997" customHeight="1" x14ac:dyDescent="0.3">
      <c r="A425" s="60"/>
      <c r="B425" s="61" t="e">
        <f>VLOOKUP(E425,'Active-Bldg List ref'!$A:$E,4,FALSE)</f>
        <v>#N/A</v>
      </c>
      <c r="C425" s="61" t="e">
        <f>VLOOKUP(E425,'Active-Bldg List ref'!$A:$E,5,FALSE)</f>
        <v>#N/A</v>
      </c>
      <c r="D425" s="61" t="e">
        <f>VLOOKUP(E425,'Active-Bldg List ref'!$A:$B,2,FALSE)</f>
        <v>#N/A</v>
      </c>
      <c r="E425" s="61" t="e">
        <f>INDEX('Active-Bldg List ref'!$A:$A,MATCH(F425,'Active-Bldg List ref'!$C:$C,0))</f>
        <v>#N/A</v>
      </c>
      <c r="F425" s="62"/>
      <c r="G425" s="63"/>
      <c r="H425" s="64"/>
      <c r="I425" s="61" t="e">
        <f>INDEX('Keyword &amp; Type ref'!B:B,MATCH(K425,'Keyword &amp; Type ref'!D:D,0))</f>
        <v>#N/A</v>
      </c>
      <c r="J425" s="66" t="e">
        <f>INDEX('Keyword &amp; Type ref'!F:F,MATCH(L425,'Keyword &amp; Type ref'!H:H,0))</f>
        <v>#N/A</v>
      </c>
      <c r="K425" s="65"/>
      <c r="L425" s="65"/>
      <c r="M425" s="62"/>
      <c r="N425" s="67"/>
      <c r="O425" s="68"/>
      <c r="P425" s="68"/>
      <c r="Q425" s="69" t="e">
        <f>INDEX('Keyword &amp; Type ref'!$F:$V,MATCH(J425,'Keyword &amp; Type ref'!$F:$F,0),MATCH(B425,'Keyword &amp; Type ref'!$1:$1,0))</f>
        <v>#N/A</v>
      </c>
      <c r="R425" s="70" t="e">
        <f>VLOOKUP(J425,'Keyword &amp; Type ref'!$F:$L,7,FALSE)</f>
        <v>#N/A</v>
      </c>
      <c r="S425" s="71" t="e">
        <f>CONCATENATE(E425,":",VLOOKUP(J425,'Keyword &amp; Type ref'!F:H, 3,FALSE),":",$X425)</f>
        <v>#N/A</v>
      </c>
      <c r="T425" s="72" t="e">
        <f t="shared" si="12"/>
        <v>#N/A</v>
      </c>
      <c r="U425" s="73"/>
      <c r="V425" s="74" t="e">
        <f t="shared" si="13"/>
        <v>#N/A</v>
      </c>
      <c r="W425" s="75"/>
      <c r="X425" s="68"/>
      <c r="Y425" s="68"/>
      <c r="Z425" s="76"/>
      <c r="AA425" s="77" t="e">
        <f>INDEX('MFR_List ref'!$A:$A,MATCH($AB425,'MFR_List ref'!$B:$B,0))</f>
        <v>#N/A</v>
      </c>
      <c r="AB425" s="62"/>
      <c r="AC425" s="78"/>
      <c r="AD425" s="79"/>
      <c r="AE425" s="80"/>
      <c r="AF425" s="60"/>
      <c r="AG425" s="73"/>
      <c r="AH425" s="73"/>
      <c r="AI425" s="73"/>
      <c r="AJ425" s="60"/>
      <c r="AK425" s="73"/>
      <c r="AL425" s="73"/>
      <c r="AM425" s="81"/>
      <c r="AN425" s="73"/>
      <c r="AO425" s="78"/>
      <c r="AP425" s="78"/>
      <c r="AQ425" s="78"/>
      <c r="AR425" s="78"/>
      <c r="AS425" s="73"/>
      <c r="AT425" s="73"/>
      <c r="AU425" s="73"/>
      <c r="AV425" s="78"/>
      <c r="AW425" s="73"/>
      <c r="AX425" s="73"/>
      <c r="AY425" s="82"/>
      <c r="AZ425" s="82"/>
      <c r="BA425" s="73"/>
      <c r="BB425" s="73"/>
      <c r="BC425" s="82"/>
      <c r="BD425" s="73"/>
      <c r="BE425" s="73"/>
      <c r="BF425" s="73"/>
      <c r="BG425" s="73"/>
      <c r="BH425" s="82"/>
      <c r="BI425" s="82"/>
      <c r="BJ425" s="82"/>
      <c r="BK425" s="82"/>
      <c r="BL425" s="82"/>
      <c r="BM425" s="82"/>
      <c r="BN425" s="82"/>
      <c r="BO425" s="73"/>
      <c r="BP425" s="68"/>
      <c r="BQ425" s="73"/>
      <c r="BR425" s="48"/>
    </row>
    <row r="426" spans="1:70" s="47" customFormat="1" ht="34.799999999999997" customHeight="1" x14ac:dyDescent="0.3">
      <c r="A426" s="60"/>
      <c r="B426" s="61" t="e">
        <f>VLOOKUP(E426,'Active-Bldg List ref'!$A:$E,4,FALSE)</f>
        <v>#N/A</v>
      </c>
      <c r="C426" s="61" t="e">
        <f>VLOOKUP(E426,'Active-Bldg List ref'!$A:$E,5,FALSE)</f>
        <v>#N/A</v>
      </c>
      <c r="D426" s="61" t="e">
        <f>VLOOKUP(E426,'Active-Bldg List ref'!$A:$B,2,FALSE)</f>
        <v>#N/A</v>
      </c>
      <c r="E426" s="61" t="e">
        <f>INDEX('Active-Bldg List ref'!$A:$A,MATCH(F426,'Active-Bldg List ref'!$C:$C,0))</f>
        <v>#N/A</v>
      </c>
      <c r="F426" s="62"/>
      <c r="G426" s="63"/>
      <c r="H426" s="64"/>
      <c r="I426" s="61" t="e">
        <f>INDEX('Keyword &amp; Type ref'!B:B,MATCH(K426,'Keyword &amp; Type ref'!D:D,0))</f>
        <v>#N/A</v>
      </c>
      <c r="J426" s="66" t="e">
        <f>INDEX('Keyword &amp; Type ref'!F:F,MATCH(L426,'Keyword &amp; Type ref'!H:H,0))</f>
        <v>#N/A</v>
      </c>
      <c r="K426" s="65"/>
      <c r="L426" s="65"/>
      <c r="M426" s="62"/>
      <c r="N426" s="67"/>
      <c r="O426" s="68"/>
      <c r="P426" s="68"/>
      <c r="Q426" s="69" t="e">
        <f>INDEX('Keyword &amp; Type ref'!$F:$V,MATCH(J426,'Keyword &amp; Type ref'!$F:$F,0),MATCH(B426,'Keyword &amp; Type ref'!$1:$1,0))</f>
        <v>#N/A</v>
      </c>
      <c r="R426" s="70" t="e">
        <f>VLOOKUP(J426,'Keyword &amp; Type ref'!$F:$L,7,FALSE)</f>
        <v>#N/A</v>
      </c>
      <c r="S426" s="71" t="e">
        <f>CONCATENATE(E426,":",VLOOKUP(J426,'Keyword &amp; Type ref'!F:H, 3,FALSE),":",$X426)</f>
        <v>#N/A</v>
      </c>
      <c r="T426" s="72" t="e">
        <f t="shared" si="12"/>
        <v>#N/A</v>
      </c>
      <c r="U426" s="73"/>
      <c r="V426" s="74" t="e">
        <f t="shared" si="13"/>
        <v>#N/A</v>
      </c>
      <c r="W426" s="75"/>
      <c r="X426" s="68"/>
      <c r="Y426" s="68"/>
      <c r="Z426" s="76"/>
      <c r="AA426" s="77" t="e">
        <f>INDEX('MFR_List ref'!$A:$A,MATCH($AB426,'MFR_List ref'!$B:$B,0))</f>
        <v>#N/A</v>
      </c>
      <c r="AB426" s="62"/>
      <c r="AC426" s="78"/>
      <c r="AD426" s="79"/>
      <c r="AE426" s="80"/>
      <c r="AF426" s="60"/>
      <c r="AG426" s="73"/>
      <c r="AH426" s="73"/>
      <c r="AI426" s="73"/>
      <c r="AJ426" s="60"/>
      <c r="AK426" s="73"/>
      <c r="AL426" s="73"/>
      <c r="AM426" s="81"/>
      <c r="AN426" s="73"/>
      <c r="AO426" s="78"/>
      <c r="AP426" s="78"/>
      <c r="AQ426" s="78"/>
      <c r="AR426" s="78"/>
      <c r="AS426" s="73"/>
      <c r="AT426" s="73"/>
      <c r="AU426" s="73"/>
      <c r="AV426" s="78"/>
      <c r="AW426" s="73"/>
      <c r="AX426" s="73"/>
      <c r="AY426" s="82"/>
      <c r="AZ426" s="82"/>
      <c r="BA426" s="73"/>
      <c r="BB426" s="73"/>
      <c r="BC426" s="82"/>
      <c r="BD426" s="73"/>
      <c r="BE426" s="73"/>
      <c r="BF426" s="73"/>
      <c r="BG426" s="73"/>
      <c r="BH426" s="82"/>
      <c r="BI426" s="82"/>
      <c r="BJ426" s="82"/>
      <c r="BK426" s="82"/>
      <c r="BL426" s="82"/>
      <c r="BM426" s="82"/>
      <c r="BN426" s="82"/>
      <c r="BO426" s="73"/>
      <c r="BP426" s="68"/>
      <c r="BQ426" s="73"/>
      <c r="BR426" s="48"/>
    </row>
    <row r="427" spans="1:70" s="47" customFormat="1" ht="34.799999999999997" customHeight="1" x14ac:dyDescent="0.3">
      <c r="A427" s="60"/>
      <c r="B427" s="61" t="e">
        <f>VLOOKUP(E427,'Active-Bldg List ref'!$A:$E,4,FALSE)</f>
        <v>#N/A</v>
      </c>
      <c r="C427" s="61" t="e">
        <f>VLOOKUP(E427,'Active-Bldg List ref'!$A:$E,5,FALSE)</f>
        <v>#N/A</v>
      </c>
      <c r="D427" s="61" t="e">
        <f>VLOOKUP(E427,'Active-Bldg List ref'!$A:$B,2,FALSE)</f>
        <v>#N/A</v>
      </c>
      <c r="E427" s="61" t="e">
        <f>INDEX('Active-Bldg List ref'!$A:$A,MATCH(F427,'Active-Bldg List ref'!$C:$C,0))</f>
        <v>#N/A</v>
      </c>
      <c r="F427" s="62"/>
      <c r="G427" s="63"/>
      <c r="H427" s="64"/>
      <c r="I427" s="61" t="e">
        <f>INDEX('Keyword &amp; Type ref'!B:B,MATCH(K427,'Keyword &amp; Type ref'!D:D,0))</f>
        <v>#N/A</v>
      </c>
      <c r="J427" s="66" t="e">
        <f>INDEX('Keyword &amp; Type ref'!F:F,MATCH(L427,'Keyword &amp; Type ref'!H:H,0))</f>
        <v>#N/A</v>
      </c>
      <c r="K427" s="65"/>
      <c r="L427" s="65"/>
      <c r="M427" s="62"/>
      <c r="N427" s="67"/>
      <c r="O427" s="68"/>
      <c r="P427" s="68"/>
      <c r="Q427" s="69" t="e">
        <f>INDEX('Keyword &amp; Type ref'!$F:$V,MATCH(J427,'Keyword &amp; Type ref'!$F:$F,0),MATCH(B427,'Keyword &amp; Type ref'!$1:$1,0))</f>
        <v>#N/A</v>
      </c>
      <c r="R427" s="70" t="e">
        <f>VLOOKUP(J427,'Keyword &amp; Type ref'!$F:$L,7,FALSE)</f>
        <v>#N/A</v>
      </c>
      <c r="S427" s="71" t="e">
        <f>CONCATENATE(E427,":",VLOOKUP(J427,'Keyword &amp; Type ref'!F:H, 3,FALSE),":",$X427)</f>
        <v>#N/A</v>
      </c>
      <c r="T427" s="72" t="e">
        <f t="shared" si="12"/>
        <v>#N/A</v>
      </c>
      <c r="U427" s="73"/>
      <c r="V427" s="74" t="e">
        <f t="shared" si="13"/>
        <v>#N/A</v>
      </c>
      <c r="W427" s="75"/>
      <c r="X427" s="68"/>
      <c r="Y427" s="68"/>
      <c r="Z427" s="76"/>
      <c r="AA427" s="77" t="e">
        <f>INDEX('MFR_List ref'!$A:$A,MATCH($AB427,'MFR_List ref'!$B:$B,0))</f>
        <v>#N/A</v>
      </c>
      <c r="AB427" s="62"/>
      <c r="AC427" s="78"/>
      <c r="AD427" s="79"/>
      <c r="AE427" s="80"/>
      <c r="AF427" s="60"/>
      <c r="AG427" s="73"/>
      <c r="AH427" s="73"/>
      <c r="AI427" s="73"/>
      <c r="AJ427" s="60"/>
      <c r="AK427" s="73"/>
      <c r="AL427" s="73"/>
      <c r="AM427" s="81"/>
      <c r="AN427" s="73"/>
      <c r="AO427" s="78"/>
      <c r="AP427" s="78"/>
      <c r="AQ427" s="78"/>
      <c r="AR427" s="78"/>
      <c r="AS427" s="73"/>
      <c r="AT427" s="73"/>
      <c r="AU427" s="73"/>
      <c r="AV427" s="78"/>
      <c r="AW427" s="73"/>
      <c r="AX427" s="73"/>
      <c r="AY427" s="82"/>
      <c r="AZ427" s="82"/>
      <c r="BA427" s="73"/>
      <c r="BB427" s="73"/>
      <c r="BC427" s="82"/>
      <c r="BD427" s="73"/>
      <c r="BE427" s="73"/>
      <c r="BF427" s="73"/>
      <c r="BG427" s="73"/>
      <c r="BH427" s="82"/>
      <c r="BI427" s="82"/>
      <c r="BJ427" s="82"/>
      <c r="BK427" s="82"/>
      <c r="BL427" s="82"/>
      <c r="BM427" s="82"/>
      <c r="BN427" s="82"/>
      <c r="BO427" s="73"/>
      <c r="BP427" s="68"/>
      <c r="BQ427" s="73"/>
      <c r="BR427" s="48"/>
    </row>
    <row r="428" spans="1:70" s="47" customFormat="1" ht="34.799999999999997" customHeight="1" x14ac:dyDescent="0.3">
      <c r="A428" s="60"/>
      <c r="B428" s="61" t="e">
        <f>VLOOKUP(E428,'Active-Bldg List ref'!$A:$E,4,FALSE)</f>
        <v>#N/A</v>
      </c>
      <c r="C428" s="61" t="e">
        <f>VLOOKUP(E428,'Active-Bldg List ref'!$A:$E,5,FALSE)</f>
        <v>#N/A</v>
      </c>
      <c r="D428" s="61" t="e">
        <f>VLOOKUP(E428,'Active-Bldg List ref'!$A:$B,2,FALSE)</f>
        <v>#N/A</v>
      </c>
      <c r="E428" s="61" t="e">
        <f>INDEX('Active-Bldg List ref'!$A:$A,MATCH(F428,'Active-Bldg List ref'!$C:$C,0))</f>
        <v>#N/A</v>
      </c>
      <c r="F428" s="62"/>
      <c r="G428" s="63"/>
      <c r="H428" s="64"/>
      <c r="I428" s="61" t="e">
        <f>INDEX('Keyword &amp; Type ref'!B:B,MATCH(K428,'Keyword &amp; Type ref'!D:D,0))</f>
        <v>#N/A</v>
      </c>
      <c r="J428" s="66" t="e">
        <f>INDEX('Keyword &amp; Type ref'!F:F,MATCH(L428,'Keyword &amp; Type ref'!H:H,0))</f>
        <v>#N/A</v>
      </c>
      <c r="K428" s="65"/>
      <c r="L428" s="65"/>
      <c r="M428" s="62"/>
      <c r="N428" s="67"/>
      <c r="O428" s="68"/>
      <c r="P428" s="68"/>
      <c r="Q428" s="69" t="e">
        <f>INDEX('Keyword &amp; Type ref'!$F:$V,MATCH(J428,'Keyword &amp; Type ref'!$F:$F,0),MATCH(B428,'Keyword &amp; Type ref'!$1:$1,0))</f>
        <v>#N/A</v>
      </c>
      <c r="R428" s="70" t="e">
        <f>VLOOKUP(J428,'Keyword &amp; Type ref'!$F:$L,7,FALSE)</f>
        <v>#N/A</v>
      </c>
      <c r="S428" s="71" t="e">
        <f>CONCATENATE(E428,":",VLOOKUP(J428,'Keyword &amp; Type ref'!F:H, 3,FALSE),":",$X428)</f>
        <v>#N/A</v>
      </c>
      <c r="T428" s="72" t="e">
        <f t="shared" si="12"/>
        <v>#N/A</v>
      </c>
      <c r="U428" s="73"/>
      <c r="V428" s="74" t="e">
        <f t="shared" si="13"/>
        <v>#N/A</v>
      </c>
      <c r="W428" s="75"/>
      <c r="X428" s="68"/>
      <c r="Y428" s="68"/>
      <c r="Z428" s="76"/>
      <c r="AA428" s="77" t="e">
        <f>INDEX('MFR_List ref'!$A:$A,MATCH($AB428,'MFR_List ref'!$B:$B,0))</f>
        <v>#N/A</v>
      </c>
      <c r="AB428" s="62"/>
      <c r="AC428" s="78"/>
      <c r="AD428" s="79"/>
      <c r="AE428" s="80"/>
      <c r="AF428" s="60"/>
      <c r="AG428" s="73"/>
      <c r="AH428" s="73"/>
      <c r="AI428" s="73"/>
      <c r="AJ428" s="60"/>
      <c r="AK428" s="73"/>
      <c r="AL428" s="73"/>
      <c r="AM428" s="81"/>
      <c r="AN428" s="73"/>
      <c r="AO428" s="78"/>
      <c r="AP428" s="78"/>
      <c r="AQ428" s="78"/>
      <c r="AR428" s="78"/>
      <c r="AS428" s="73"/>
      <c r="AT428" s="73"/>
      <c r="AU428" s="73"/>
      <c r="AV428" s="78"/>
      <c r="AW428" s="73"/>
      <c r="AX428" s="73"/>
      <c r="AY428" s="82"/>
      <c r="AZ428" s="82"/>
      <c r="BA428" s="73"/>
      <c r="BB428" s="73"/>
      <c r="BC428" s="82"/>
      <c r="BD428" s="73"/>
      <c r="BE428" s="73"/>
      <c r="BF428" s="73"/>
      <c r="BG428" s="73"/>
      <c r="BH428" s="82"/>
      <c r="BI428" s="82"/>
      <c r="BJ428" s="82"/>
      <c r="BK428" s="82"/>
      <c r="BL428" s="82"/>
      <c r="BM428" s="82"/>
      <c r="BN428" s="82"/>
      <c r="BO428" s="73"/>
      <c r="BP428" s="68"/>
      <c r="BQ428" s="73"/>
      <c r="BR428" s="48"/>
    </row>
    <row r="429" spans="1:70" s="47" customFormat="1" ht="34.799999999999997" customHeight="1" x14ac:dyDescent="0.3">
      <c r="A429" s="60"/>
      <c r="B429" s="61" t="e">
        <f>VLOOKUP(E429,'Active-Bldg List ref'!$A:$E,4,FALSE)</f>
        <v>#N/A</v>
      </c>
      <c r="C429" s="61" t="e">
        <f>VLOOKUP(E429,'Active-Bldg List ref'!$A:$E,5,FALSE)</f>
        <v>#N/A</v>
      </c>
      <c r="D429" s="61" t="e">
        <f>VLOOKUP(E429,'Active-Bldg List ref'!$A:$B,2,FALSE)</f>
        <v>#N/A</v>
      </c>
      <c r="E429" s="61" t="e">
        <f>INDEX('Active-Bldg List ref'!$A:$A,MATCH(F429,'Active-Bldg List ref'!$C:$C,0))</f>
        <v>#N/A</v>
      </c>
      <c r="F429" s="62"/>
      <c r="G429" s="63"/>
      <c r="H429" s="64"/>
      <c r="I429" s="61" t="e">
        <f>INDEX('Keyword &amp; Type ref'!B:B,MATCH(K429,'Keyword &amp; Type ref'!D:D,0))</f>
        <v>#N/A</v>
      </c>
      <c r="J429" s="66" t="e">
        <f>INDEX('Keyword &amp; Type ref'!F:F,MATCH(L429,'Keyword &amp; Type ref'!H:H,0))</f>
        <v>#N/A</v>
      </c>
      <c r="K429" s="65"/>
      <c r="L429" s="65"/>
      <c r="M429" s="62"/>
      <c r="N429" s="67"/>
      <c r="O429" s="68"/>
      <c r="P429" s="68"/>
      <c r="Q429" s="69" t="e">
        <f>INDEX('Keyword &amp; Type ref'!$F:$V,MATCH(J429,'Keyword &amp; Type ref'!$F:$F,0),MATCH(B429,'Keyword &amp; Type ref'!$1:$1,0))</f>
        <v>#N/A</v>
      </c>
      <c r="R429" s="70" t="e">
        <f>VLOOKUP(J429,'Keyword &amp; Type ref'!$F:$L,7,FALSE)</f>
        <v>#N/A</v>
      </c>
      <c r="S429" s="71" t="e">
        <f>CONCATENATE(E429,":",VLOOKUP(J429,'Keyword &amp; Type ref'!F:H, 3,FALSE),":",$X429)</f>
        <v>#N/A</v>
      </c>
      <c r="T429" s="72" t="e">
        <f t="shared" si="12"/>
        <v>#N/A</v>
      </c>
      <c r="U429" s="73"/>
      <c r="V429" s="74" t="e">
        <f t="shared" si="13"/>
        <v>#N/A</v>
      </c>
      <c r="W429" s="75"/>
      <c r="X429" s="68"/>
      <c r="Y429" s="68"/>
      <c r="Z429" s="76"/>
      <c r="AA429" s="77" t="e">
        <f>INDEX('MFR_List ref'!$A:$A,MATCH($AB429,'MFR_List ref'!$B:$B,0))</f>
        <v>#N/A</v>
      </c>
      <c r="AB429" s="62"/>
      <c r="AC429" s="78"/>
      <c r="AD429" s="79"/>
      <c r="AE429" s="80"/>
      <c r="AF429" s="60"/>
      <c r="AG429" s="73"/>
      <c r="AH429" s="73"/>
      <c r="AI429" s="73"/>
      <c r="AJ429" s="60"/>
      <c r="AK429" s="73"/>
      <c r="AL429" s="73"/>
      <c r="AM429" s="81"/>
      <c r="AN429" s="73"/>
      <c r="AO429" s="78"/>
      <c r="AP429" s="78"/>
      <c r="AQ429" s="78"/>
      <c r="AR429" s="78"/>
      <c r="AS429" s="73"/>
      <c r="AT429" s="73"/>
      <c r="AU429" s="73"/>
      <c r="AV429" s="78"/>
      <c r="AW429" s="73"/>
      <c r="AX429" s="73"/>
      <c r="AY429" s="82"/>
      <c r="AZ429" s="82"/>
      <c r="BA429" s="73"/>
      <c r="BB429" s="73"/>
      <c r="BC429" s="82"/>
      <c r="BD429" s="73"/>
      <c r="BE429" s="73"/>
      <c r="BF429" s="73"/>
      <c r="BG429" s="73"/>
      <c r="BH429" s="82"/>
      <c r="BI429" s="82"/>
      <c r="BJ429" s="82"/>
      <c r="BK429" s="82"/>
      <c r="BL429" s="82"/>
      <c r="BM429" s="82"/>
      <c r="BN429" s="82"/>
      <c r="BO429" s="73"/>
      <c r="BP429" s="68"/>
      <c r="BQ429" s="73"/>
      <c r="BR429" s="48"/>
    </row>
    <row r="430" spans="1:70" s="47" customFormat="1" ht="34.799999999999997" customHeight="1" x14ac:dyDescent="0.3">
      <c r="A430" s="60"/>
      <c r="B430" s="61" t="e">
        <f>VLOOKUP(E430,'Active-Bldg List ref'!$A:$E,4,FALSE)</f>
        <v>#N/A</v>
      </c>
      <c r="C430" s="61" t="e">
        <f>VLOOKUP(E430,'Active-Bldg List ref'!$A:$E,5,FALSE)</f>
        <v>#N/A</v>
      </c>
      <c r="D430" s="61" t="e">
        <f>VLOOKUP(E430,'Active-Bldg List ref'!$A:$B,2,FALSE)</f>
        <v>#N/A</v>
      </c>
      <c r="E430" s="61" t="e">
        <f>INDEX('Active-Bldg List ref'!$A:$A,MATCH(F430,'Active-Bldg List ref'!$C:$C,0))</f>
        <v>#N/A</v>
      </c>
      <c r="F430" s="62"/>
      <c r="G430" s="63"/>
      <c r="H430" s="64"/>
      <c r="I430" s="61" t="e">
        <f>INDEX('Keyword &amp; Type ref'!B:B,MATCH(K430,'Keyword &amp; Type ref'!D:D,0))</f>
        <v>#N/A</v>
      </c>
      <c r="J430" s="66" t="e">
        <f>INDEX('Keyword &amp; Type ref'!F:F,MATCH(L430,'Keyword &amp; Type ref'!H:H,0))</f>
        <v>#N/A</v>
      </c>
      <c r="K430" s="65"/>
      <c r="L430" s="65"/>
      <c r="M430" s="62"/>
      <c r="N430" s="67"/>
      <c r="O430" s="68"/>
      <c r="P430" s="68"/>
      <c r="Q430" s="69" t="e">
        <f>INDEX('Keyword &amp; Type ref'!$F:$V,MATCH(J430,'Keyword &amp; Type ref'!$F:$F,0),MATCH(B430,'Keyword &amp; Type ref'!$1:$1,0))</f>
        <v>#N/A</v>
      </c>
      <c r="R430" s="70" t="e">
        <f>VLOOKUP(J430,'Keyword &amp; Type ref'!$F:$L,7,FALSE)</f>
        <v>#N/A</v>
      </c>
      <c r="S430" s="71" t="e">
        <f>CONCATENATE(E430,":",VLOOKUP(J430,'Keyword &amp; Type ref'!F:H, 3,FALSE),":",$X430)</f>
        <v>#N/A</v>
      </c>
      <c r="T430" s="72" t="e">
        <f t="shared" si="12"/>
        <v>#N/A</v>
      </c>
      <c r="U430" s="73"/>
      <c r="V430" s="74" t="e">
        <f t="shared" si="13"/>
        <v>#N/A</v>
      </c>
      <c r="W430" s="75"/>
      <c r="X430" s="68"/>
      <c r="Y430" s="68"/>
      <c r="Z430" s="76"/>
      <c r="AA430" s="77" t="e">
        <f>INDEX('MFR_List ref'!$A:$A,MATCH($AB430,'MFR_List ref'!$B:$B,0))</f>
        <v>#N/A</v>
      </c>
      <c r="AB430" s="62"/>
      <c r="AC430" s="78"/>
      <c r="AD430" s="79"/>
      <c r="AE430" s="80"/>
      <c r="AF430" s="60"/>
      <c r="AG430" s="73"/>
      <c r="AH430" s="73"/>
      <c r="AI430" s="73"/>
      <c r="AJ430" s="60"/>
      <c r="AK430" s="73"/>
      <c r="AL430" s="73"/>
      <c r="AM430" s="81"/>
      <c r="AN430" s="73"/>
      <c r="AO430" s="78"/>
      <c r="AP430" s="78"/>
      <c r="AQ430" s="78"/>
      <c r="AR430" s="78"/>
      <c r="AS430" s="73"/>
      <c r="AT430" s="73"/>
      <c r="AU430" s="73"/>
      <c r="AV430" s="78"/>
      <c r="AW430" s="73"/>
      <c r="AX430" s="73"/>
      <c r="AY430" s="82"/>
      <c r="AZ430" s="82"/>
      <c r="BA430" s="73"/>
      <c r="BB430" s="73"/>
      <c r="BC430" s="82"/>
      <c r="BD430" s="73"/>
      <c r="BE430" s="73"/>
      <c r="BF430" s="73"/>
      <c r="BG430" s="73"/>
      <c r="BH430" s="82"/>
      <c r="BI430" s="82"/>
      <c r="BJ430" s="82"/>
      <c r="BK430" s="82"/>
      <c r="BL430" s="82"/>
      <c r="BM430" s="82"/>
      <c r="BN430" s="82"/>
      <c r="BO430" s="73"/>
      <c r="BP430" s="68"/>
      <c r="BQ430" s="73"/>
      <c r="BR430" s="48"/>
    </row>
    <row r="431" spans="1:70" s="47" customFormat="1" ht="34.799999999999997" customHeight="1" x14ac:dyDescent="0.3">
      <c r="A431" s="60"/>
      <c r="B431" s="61" t="e">
        <f>VLOOKUP(E431,'Active-Bldg List ref'!$A:$E,4,FALSE)</f>
        <v>#N/A</v>
      </c>
      <c r="C431" s="61" t="e">
        <f>VLOOKUP(E431,'Active-Bldg List ref'!$A:$E,5,FALSE)</f>
        <v>#N/A</v>
      </c>
      <c r="D431" s="61" t="e">
        <f>VLOOKUP(E431,'Active-Bldg List ref'!$A:$B,2,FALSE)</f>
        <v>#N/A</v>
      </c>
      <c r="E431" s="61" t="e">
        <f>INDEX('Active-Bldg List ref'!$A:$A,MATCH(F431,'Active-Bldg List ref'!$C:$C,0))</f>
        <v>#N/A</v>
      </c>
      <c r="F431" s="62"/>
      <c r="G431" s="63"/>
      <c r="H431" s="64"/>
      <c r="I431" s="61" t="e">
        <f>INDEX('Keyword &amp; Type ref'!B:B,MATCH(K431,'Keyword &amp; Type ref'!D:D,0))</f>
        <v>#N/A</v>
      </c>
      <c r="J431" s="66" t="e">
        <f>INDEX('Keyword &amp; Type ref'!F:F,MATCH(L431,'Keyword &amp; Type ref'!H:H,0))</f>
        <v>#N/A</v>
      </c>
      <c r="K431" s="65"/>
      <c r="L431" s="65"/>
      <c r="M431" s="62"/>
      <c r="N431" s="67"/>
      <c r="O431" s="68"/>
      <c r="P431" s="68"/>
      <c r="Q431" s="69" t="e">
        <f>INDEX('Keyword &amp; Type ref'!$F:$V,MATCH(J431,'Keyword &amp; Type ref'!$F:$F,0),MATCH(B431,'Keyword &amp; Type ref'!$1:$1,0))</f>
        <v>#N/A</v>
      </c>
      <c r="R431" s="70" t="e">
        <f>VLOOKUP(J431,'Keyword &amp; Type ref'!$F:$L,7,FALSE)</f>
        <v>#N/A</v>
      </c>
      <c r="S431" s="71" t="e">
        <f>CONCATENATE(E431,":",VLOOKUP(J431,'Keyword &amp; Type ref'!F:H, 3,FALSE),":",$X431)</f>
        <v>#N/A</v>
      </c>
      <c r="T431" s="72" t="e">
        <f t="shared" si="12"/>
        <v>#N/A</v>
      </c>
      <c r="U431" s="73"/>
      <c r="V431" s="74" t="e">
        <f t="shared" si="13"/>
        <v>#N/A</v>
      </c>
      <c r="W431" s="75"/>
      <c r="X431" s="68"/>
      <c r="Y431" s="68"/>
      <c r="Z431" s="76"/>
      <c r="AA431" s="77" t="e">
        <f>INDEX('MFR_List ref'!$A:$A,MATCH($AB431,'MFR_List ref'!$B:$B,0))</f>
        <v>#N/A</v>
      </c>
      <c r="AB431" s="62"/>
      <c r="AC431" s="78"/>
      <c r="AD431" s="79"/>
      <c r="AE431" s="80"/>
      <c r="AF431" s="60"/>
      <c r="AG431" s="73"/>
      <c r="AH431" s="73"/>
      <c r="AI431" s="73"/>
      <c r="AJ431" s="60"/>
      <c r="AK431" s="73"/>
      <c r="AL431" s="73"/>
      <c r="AM431" s="81"/>
      <c r="AN431" s="73"/>
      <c r="AO431" s="78"/>
      <c r="AP431" s="78"/>
      <c r="AQ431" s="78"/>
      <c r="AR431" s="78"/>
      <c r="AS431" s="73"/>
      <c r="AT431" s="73"/>
      <c r="AU431" s="73"/>
      <c r="AV431" s="78"/>
      <c r="AW431" s="73"/>
      <c r="AX431" s="73"/>
      <c r="AY431" s="82"/>
      <c r="AZ431" s="82"/>
      <c r="BA431" s="73"/>
      <c r="BB431" s="73"/>
      <c r="BC431" s="82"/>
      <c r="BD431" s="73"/>
      <c r="BE431" s="73"/>
      <c r="BF431" s="73"/>
      <c r="BG431" s="73"/>
      <c r="BH431" s="82"/>
      <c r="BI431" s="82"/>
      <c r="BJ431" s="82"/>
      <c r="BK431" s="82"/>
      <c r="BL431" s="82"/>
      <c r="BM431" s="82"/>
      <c r="BN431" s="82"/>
      <c r="BO431" s="73"/>
      <c r="BP431" s="68"/>
      <c r="BQ431" s="73"/>
      <c r="BR431" s="48"/>
    </row>
    <row r="432" spans="1:70" s="47" customFormat="1" ht="34.799999999999997" customHeight="1" x14ac:dyDescent="0.3">
      <c r="A432" s="60"/>
      <c r="B432" s="61" t="e">
        <f>VLOOKUP(E432,'Active-Bldg List ref'!$A:$E,4,FALSE)</f>
        <v>#N/A</v>
      </c>
      <c r="C432" s="61" t="e">
        <f>VLOOKUP(E432,'Active-Bldg List ref'!$A:$E,5,FALSE)</f>
        <v>#N/A</v>
      </c>
      <c r="D432" s="61" t="e">
        <f>VLOOKUP(E432,'Active-Bldg List ref'!$A:$B,2,FALSE)</f>
        <v>#N/A</v>
      </c>
      <c r="E432" s="61" t="e">
        <f>INDEX('Active-Bldg List ref'!$A:$A,MATCH(F432,'Active-Bldg List ref'!$C:$C,0))</f>
        <v>#N/A</v>
      </c>
      <c r="F432" s="62"/>
      <c r="G432" s="63"/>
      <c r="H432" s="64"/>
      <c r="I432" s="61" t="e">
        <f>INDEX('Keyword &amp; Type ref'!B:B,MATCH(K432,'Keyword &amp; Type ref'!D:D,0))</f>
        <v>#N/A</v>
      </c>
      <c r="J432" s="66" t="e">
        <f>INDEX('Keyword &amp; Type ref'!F:F,MATCH(L432,'Keyword &amp; Type ref'!H:H,0))</f>
        <v>#N/A</v>
      </c>
      <c r="K432" s="65"/>
      <c r="L432" s="65"/>
      <c r="M432" s="62"/>
      <c r="N432" s="67"/>
      <c r="O432" s="68"/>
      <c r="P432" s="68"/>
      <c r="Q432" s="69" t="e">
        <f>INDEX('Keyword &amp; Type ref'!$F:$V,MATCH(J432,'Keyword &amp; Type ref'!$F:$F,0),MATCH(B432,'Keyword &amp; Type ref'!$1:$1,0))</f>
        <v>#N/A</v>
      </c>
      <c r="R432" s="70" t="e">
        <f>VLOOKUP(J432,'Keyword &amp; Type ref'!$F:$L,7,FALSE)</f>
        <v>#N/A</v>
      </c>
      <c r="S432" s="71" t="e">
        <f>CONCATENATE(E432,":",VLOOKUP(J432,'Keyword &amp; Type ref'!F:H, 3,FALSE),":",$X432)</f>
        <v>#N/A</v>
      </c>
      <c r="T432" s="72" t="e">
        <f t="shared" si="12"/>
        <v>#N/A</v>
      </c>
      <c r="U432" s="73"/>
      <c r="V432" s="74" t="e">
        <f t="shared" si="13"/>
        <v>#N/A</v>
      </c>
      <c r="W432" s="75"/>
      <c r="X432" s="68"/>
      <c r="Y432" s="68"/>
      <c r="Z432" s="76"/>
      <c r="AA432" s="77" t="e">
        <f>INDEX('MFR_List ref'!$A:$A,MATCH($AB432,'MFR_List ref'!$B:$B,0))</f>
        <v>#N/A</v>
      </c>
      <c r="AB432" s="62"/>
      <c r="AC432" s="78"/>
      <c r="AD432" s="79"/>
      <c r="AE432" s="80"/>
      <c r="AF432" s="60"/>
      <c r="AG432" s="73"/>
      <c r="AH432" s="73"/>
      <c r="AI432" s="73"/>
      <c r="AJ432" s="60"/>
      <c r="AK432" s="73"/>
      <c r="AL432" s="73"/>
      <c r="AM432" s="81"/>
      <c r="AN432" s="73"/>
      <c r="AO432" s="78"/>
      <c r="AP432" s="78"/>
      <c r="AQ432" s="78"/>
      <c r="AR432" s="78"/>
      <c r="AS432" s="73"/>
      <c r="AT432" s="73"/>
      <c r="AU432" s="73"/>
      <c r="AV432" s="78"/>
      <c r="AW432" s="73"/>
      <c r="AX432" s="73"/>
      <c r="AY432" s="82"/>
      <c r="AZ432" s="82"/>
      <c r="BA432" s="73"/>
      <c r="BB432" s="73"/>
      <c r="BC432" s="82"/>
      <c r="BD432" s="73"/>
      <c r="BE432" s="73"/>
      <c r="BF432" s="73"/>
      <c r="BG432" s="73"/>
      <c r="BH432" s="82"/>
      <c r="BI432" s="82"/>
      <c r="BJ432" s="82"/>
      <c r="BK432" s="82"/>
      <c r="BL432" s="82"/>
      <c r="BM432" s="82"/>
      <c r="BN432" s="82"/>
      <c r="BO432" s="73"/>
      <c r="BP432" s="68"/>
      <c r="BQ432" s="73"/>
      <c r="BR432" s="48"/>
    </row>
    <row r="433" spans="1:70" s="47" customFormat="1" ht="34.799999999999997" customHeight="1" x14ac:dyDescent="0.3">
      <c r="A433" s="60"/>
      <c r="B433" s="61" t="e">
        <f>VLOOKUP(E433,'Active-Bldg List ref'!$A:$E,4,FALSE)</f>
        <v>#N/A</v>
      </c>
      <c r="C433" s="61" t="e">
        <f>VLOOKUP(E433,'Active-Bldg List ref'!$A:$E,5,FALSE)</f>
        <v>#N/A</v>
      </c>
      <c r="D433" s="61" t="e">
        <f>VLOOKUP(E433,'Active-Bldg List ref'!$A:$B,2,FALSE)</f>
        <v>#N/A</v>
      </c>
      <c r="E433" s="61" t="e">
        <f>INDEX('Active-Bldg List ref'!$A:$A,MATCH(F433,'Active-Bldg List ref'!$C:$C,0))</f>
        <v>#N/A</v>
      </c>
      <c r="F433" s="62"/>
      <c r="G433" s="63"/>
      <c r="H433" s="64"/>
      <c r="I433" s="61" t="e">
        <f>INDEX('Keyword &amp; Type ref'!B:B,MATCH(K433,'Keyword &amp; Type ref'!D:D,0))</f>
        <v>#N/A</v>
      </c>
      <c r="J433" s="66" t="e">
        <f>INDEX('Keyword &amp; Type ref'!F:F,MATCH(L433,'Keyword &amp; Type ref'!H:H,0))</f>
        <v>#N/A</v>
      </c>
      <c r="K433" s="65"/>
      <c r="L433" s="65"/>
      <c r="M433" s="62"/>
      <c r="N433" s="67"/>
      <c r="O433" s="68"/>
      <c r="P433" s="68"/>
      <c r="Q433" s="69" t="e">
        <f>INDEX('Keyword &amp; Type ref'!$F:$V,MATCH(J433,'Keyword &amp; Type ref'!$F:$F,0),MATCH(B433,'Keyword &amp; Type ref'!$1:$1,0))</f>
        <v>#N/A</v>
      </c>
      <c r="R433" s="70" t="e">
        <f>VLOOKUP(J433,'Keyword &amp; Type ref'!$F:$L,7,FALSE)</f>
        <v>#N/A</v>
      </c>
      <c r="S433" s="71" t="e">
        <f>CONCATENATE(E433,":",VLOOKUP(J433,'Keyword &amp; Type ref'!F:H, 3,FALSE),":",$X433)</f>
        <v>#N/A</v>
      </c>
      <c r="T433" s="72" t="e">
        <f t="shared" si="12"/>
        <v>#N/A</v>
      </c>
      <c r="U433" s="73"/>
      <c r="V433" s="74" t="e">
        <f t="shared" si="13"/>
        <v>#N/A</v>
      </c>
      <c r="W433" s="75"/>
      <c r="X433" s="68"/>
      <c r="Y433" s="68"/>
      <c r="Z433" s="76"/>
      <c r="AA433" s="77" t="e">
        <f>INDEX('MFR_List ref'!$A:$A,MATCH($AB433,'MFR_List ref'!$B:$B,0))</f>
        <v>#N/A</v>
      </c>
      <c r="AB433" s="62"/>
      <c r="AC433" s="78"/>
      <c r="AD433" s="79"/>
      <c r="AE433" s="80"/>
      <c r="AF433" s="60"/>
      <c r="AG433" s="73"/>
      <c r="AH433" s="73"/>
      <c r="AI433" s="73"/>
      <c r="AJ433" s="60"/>
      <c r="AK433" s="73"/>
      <c r="AL433" s="73"/>
      <c r="AM433" s="81"/>
      <c r="AN433" s="73"/>
      <c r="AO433" s="78"/>
      <c r="AP433" s="78"/>
      <c r="AQ433" s="78"/>
      <c r="AR433" s="78"/>
      <c r="AS433" s="73"/>
      <c r="AT433" s="73"/>
      <c r="AU433" s="73"/>
      <c r="AV433" s="78"/>
      <c r="AW433" s="73"/>
      <c r="AX433" s="73"/>
      <c r="AY433" s="82"/>
      <c r="AZ433" s="82"/>
      <c r="BA433" s="73"/>
      <c r="BB433" s="73"/>
      <c r="BC433" s="82"/>
      <c r="BD433" s="73"/>
      <c r="BE433" s="73"/>
      <c r="BF433" s="73"/>
      <c r="BG433" s="73"/>
      <c r="BH433" s="82"/>
      <c r="BI433" s="82"/>
      <c r="BJ433" s="82"/>
      <c r="BK433" s="82"/>
      <c r="BL433" s="82"/>
      <c r="BM433" s="82"/>
      <c r="BN433" s="82"/>
      <c r="BO433" s="73"/>
      <c r="BP433" s="68"/>
      <c r="BQ433" s="73"/>
      <c r="BR433" s="48"/>
    </row>
    <row r="434" spans="1:70" s="47" customFormat="1" ht="34.799999999999997" customHeight="1" x14ac:dyDescent="0.3">
      <c r="A434" s="60"/>
      <c r="B434" s="61" t="e">
        <f>VLOOKUP(E434,'Active-Bldg List ref'!$A:$E,4,FALSE)</f>
        <v>#N/A</v>
      </c>
      <c r="C434" s="61" t="e">
        <f>VLOOKUP(E434,'Active-Bldg List ref'!$A:$E,5,FALSE)</f>
        <v>#N/A</v>
      </c>
      <c r="D434" s="61" t="e">
        <f>VLOOKUP(E434,'Active-Bldg List ref'!$A:$B,2,FALSE)</f>
        <v>#N/A</v>
      </c>
      <c r="E434" s="61" t="e">
        <f>INDEX('Active-Bldg List ref'!$A:$A,MATCH(F434,'Active-Bldg List ref'!$C:$C,0))</f>
        <v>#N/A</v>
      </c>
      <c r="F434" s="62"/>
      <c r="G434" s="63"/>
      <c r="H434" s="64"/>
      <c r="I434" s="61" t="e">
        <f>INDEX('Keyword &amp; Type ref'!B:B,MATCH(K434,'Keyword &amp; Type ref'!D:D,0))</f>
        <v>#N/A</v>
      </c>
      <c r="J434" s="66" t="e">
        <f>INDEX('Keyword &amp; Type ref'!F:F,MATCH(L434,'Keyword &amp; Type ref'!H:H,0))</f>
        <v>#N/A</v>
      </c>
      <c r="K434" s="65"/>
      <c r="L434" s="65"/>
      <c r="M434" s="62"/>
      <c r="N434" s="67"/>
      <c r="O434" s="68"/>
      <c r="P434" s="68"/>
      <c r="Q434" s="69" t="e">
        <f>INDEX('Keyword &amp; Type ref'!$F:$V,MATCH(J434,'Keyword &amp; Type ref'!$F:$F,0),MATCH(B434,'Keyword &amp; Type ref'!$1:$1,0))</f>
        <v>#N/A</v>
      </c>
      <c r="R434" s="70" t="e">
        <f>VLOOKUP(J434,'Keyword &amp; Type ref'!$F:$L,7,FALSE)</f>
        <v>#N/A</v>
      </c>
      <c r="S434" s="71" t="e">
        <f>CONCATENATE(E434,":",VLOOKUP(J434,'Keyword &amp; Type ref'!F:H, 3,FALSE),":",$X434)</f>
        <v>#N/A</v>
      </c>
      <c r="T434" s="72" t="e">
        <f t="shared" si="12"/>
        <v>#N/A</v>
      </c>
      <c r="U434" s="73"/>
      <c r="V434" s="74" t="e">
        <f t="shared" si="13"/>
        <v>#N/A</v>
      </c>
      <c r="W434" s="75"/>
      <c r="X434" s="68"/>
      <c r="Y434" s="68"/>
      <c r="Z434" s="76"/>
      <c r="AA434" s="77" t="e">
        <f>INDEX('MFR_List ref'!$A:$A,MATCH($AB434,'MFR_List ref'!$B:$B,0))</f>
        <v>#N/A</v>
      </c>
      <c r="AB434" s="62"/>
      <c r="AC434" s="78"/>
      <c r="AD434" s="79"/>
      <c r="AE434" s="80"/>
      <c r="AF434" s="60"/>
      <c r="AG434" s="73"/>
      <c r="AH434" s="73"/>
      <c r="AI434" s="73"/>
      <c r="AJ434" s="60"/>
      <c r="AK434" s="73"/>
      <c r="AL434" s="73"/>
      <c r="AM434" s="81"/>
      <c r="AN434" s="73"/>
      <c r="AO434" s="78"/>
      <c r="AP434" s="78"/>
      <c r="AQ434" s="78"/>
      <c r="AR434" s="78"/>
      <c r="AS434" s="73"/>
      <c r="AT434" s="73"/>
      <c r="AU434" s="73"/>
      <c r="AV434" s="78"/>
      <c r="AW434" s="73"/>
      <c r="AX434" s="73"/>
      <c r="AY434" s="82"/>
      <c r="AZ434" s="82"/>
      <c r="BA434" s="73"/>
      <c r="BB434" s="73"/>
      <c r="BC434" s="82"/>
      <c r="BD434" s="73"/>
      <c r="BE434" s="73"/>
      <c r="BF434" s="73"/>
      <c r="BG434" s="73"/>
      <c r="BH434" s="82"/>
      <c r="BI434" s="82"/>
      <c r="BJ434" s="82"/>
      <c r="BK434" s="82"/>
      <c r="BL434" s="82"/>
      <c r="BM434" s="82"/>
      <c r="BN434" s="82"/>
      <c r="BO434" s="73"/>
      <c r="BP434" s="68"/>
      <c r="BQ434" s="73"/>
      <c r="BR434" s="48"/>
    </row>
    <row r="435" spans="1:70" s="47" customFormat="1" ht="34.799999999999997" customHeight="1" x14ac:dyDescent="0.3">
      <c r="A435" s="60"/>
      <c r="B435" s="61" t="e">
        <f>VLOOKUP(E435,'Active-Bldg List ref'!$A:$E,4,FALSE)</f>
        <v>#N/A</v>
      </c>
      <c r="C435" s="61" t="e">
        <f>VLOOKUP(E435,'Active-Bldg List ref'!$A:$E,5,FALSE)</f>
        <v>#N/A</v>
      </c>
      <c r="D435" s="61" t="e">
        <f>VLOOKUP(E435,'Active-Bldg List ref'!$A:$B,2,FALSE)</f>
        <v>#N/A</v>
      </c>
      <c r="E435" s="61" t="e">
        <f>INDEX('Active-Bldg List ref'!$A:$A,MATCH(F435,'Active-Bldg List ref'!$C:$C,0))</f>
        <v>#N/A</v>
      </c>
      <c r="F435" s="62"/>
      <c r="G435" s="63"/>
      <c r="H435" s="64"/>
      <c r="I435" s="61" t="e">
        <f>INDEX('Keyword &amp; Type ref'!B:B,MATCH(K435,'Keyword &amp; Type ref'!D:D,0))</f>
        <v>#N/A</v>
      </c>
      <c r="J435" s="66" t="e">
        <f>INDEX('Keyword &amp; Type ref'!F:F,MATCH(L435,'Keyword &amp; Type ref'!H:H,0))</f>
        <v>#N/A</v>
      </c>
      <c r="K435" s="65"/>
      <c r="L435" s="65"/>
      <c r="M435" s="62"/>
      <c r="N435" s="67"/>
      <c r="O435" s="68"/>
      <c r="P435" s="68"/>
      <c r="Q435" s="69" t="e">
        <f>INDEX('Keyword &amp; Type ref'!$F:$V,MATCH(J435,'Keyword &amp; Type ref'!$F:$F,0),MATCH(B435,'Keyword &amp; Type ref'!$1:$1,0))</f>
        <v>#N/A</v>
      </c>
      <c r="R435" s="70" t="e">
        <f>VLOOKUP(J435,'Keyword &amp; Type ref'!$F:$L,7,FALSE)</f>
        <v>#N/A</v>
      </c>
      <c r="S435" s="71" t="e">
        <f>CONCATENATE(E435,":",VLOOKUP(J435,'Keyword &amp; Type ref'!F:H, 3,FALSE),":",$X435)</f>
        <v>#N/A</v>
      </c>
      <c r="T435" s="72" t="e">
        <f t="shared" si="12"/>
        <v>#N/A</v>
      </c>
      <c r="U435" s="73"/>
      <c r="V435" s="74" t="e">
        <f t="shared" si="13"/>
        <v>#N/A</v>
      </c>
      <c r="W435" s="75"/>
      <c r="X435" s="68"/>
      <c r="Y435" s="68"/>
      <c r="Z435" s="76"/>
      <c r="AA435" s="77" t="e">
        <f>INDEX('MFR_List ref'!$A:$A,MATCH($AB435,'MFR_List ref'!$B:$B,0))</f>
        <v>#N/A</v>
      </c>
      <c r="AB435" s="62"/>
      <c r="AC435" s="78"/>
      <c r="AD435" s="79"/>
      <c r="AE435" s="80"/>
      <c r="AF435" s="60"/>
      <c r="AG435" s="73"/>
      <c r="AH435" s="73"/>
      <c r="AI435" s="73"/>
      <c r="AJ435" s="60"/>
      <c r="AK435" s="73"/>
      <c r="AL435" s="73"/>
      <c r="AM435" s="81"/>
      <c r="AN435" s="73"/>
      <c r="AO435" s="78"/>
      <c r="AP435" s="78"/>
      <c r="AQ435" s="78"/>
      <c r="AR435" s="78"/>
      <c r="AS435" s="73"/>
      <c r="AT435" s="73"/>
      <c r="AU435" s="73"/>
      <c r="AV435" s="78"/>
      <c r="AW435" s="73"/>
      <c r="AX435" s="73"/>
      <c r="AY435" s="82"/>
      <c r="AZ435" s="82"/>
      <c r="BA435" s="73"/>
      <c r="BB435" s="73"/>
      <c r="BC435" s="82"/>
      <c r="BD435" s="73"/>
      <c r="BE435" s="73"/>
      <c r="BF435" s="73"/>
      <c r="BG435" s="73"/>
      <c r="BH435" s="82"/>
      <c r="BI435" s="82"/>
      <c r="BJ435" s="82"/>
      <c r="BK435" s="82"/>
      <c r="BL435" s="82"/>
      <c r="BM435" s="82"/>
      <c r="BN435" s="82"/>
      <c r="BO435" s="73"/>
      <c r="BP435" s="68"/>
      <c r="BQ435" s="73"/>
      <c r="BR435" s="48"/>
    </row>
    <row r="436" spans="1:70" s="47" customFormat="1" ht="34.799999999999997" customHeight="1" x14ac:dyDescent="0.3">
      <c r="A436" s="60"/>
      <c r="B436" s="61" t="e">
        <f>VLOOKUP(E436,'Active-Bldg List ref'!$A:$E,4,FALSE)</f>
        <v>#N/A</v>
      </c>
      <c r="C436" s="61" t="e">
        <f>VLOOKUP(E436,'Active-Bldg List ref'!$A:$E,5,FALSE)</f>
        <v>#N/A</v>
      </c>
      <c r="D436" s="61" t="e">
        <f>VLOOKUP(E436,'Active-Bldg List ref'!$A:$B,2,FALSE)</f>
        <v>#N/A</v>
      </c>
      <c r="E436" s="61" t="e">
        <f>INDEX('Active-Bldg List ref'!$A:$A,MATCH(F436,'Active-Bldg List ref'!$C:$C,0))</f>
        <v>#N/A</v>
      </c>
      <c r="F436" s="62"/>
      <c r="G436" s="63"/>
      <c r="H436" s="64"/>
      <c r="I436" s="61" t="e">
        <f>INDEX('Keyword &amp; Type ref'!B:B,MATCH(K436,'Keyword &amp; Type ref'!D:D,0))</f>
        <v>#N/A</v>
      </c>
      <c r="J436" s="66" t="e">
        <f>INDEX('Keyword &amp; Type ref'!F:F,MATCH(L436,'Keyword &amp; Type ref'!H:H,0))</f>
        <v>#N/A</v>
      </c>
      <c r="K436" s="65"/>
      <c r="L436" s="65"/>
      <c r="M436" s="62"/>
      <c r="N436" s="67"/>
      <c r="O436" s="68"/>
      <c r="P436" s="68"/>
      <c r="Q436" s="69" t="e">
        <f>INDEX('Keyword &amp; Type ref'!$F:$V,MATCH(J436,'Keyword &amp; Type ref'!$F:$F,0),MATCH(B436,'Keyword &amp; Type ref'!$1:$1,0))</f>
        <v>#N/A</v>
      </c>
      <c r="R436" s="70" t="e">
        <f>VLOOKUP(J436,'Keyword &amp; Type ref'!$F:$L,7,FALSE)</f>
        <v>#N/A</v>
      </c>
      <c r="S436" s="71" t="e">
        <f>CONCATENATE(E436,":",VLOOKUP(J436,'Keyword &amp; Type ref'!F:H, 3,FALSE),":",$X436)</f>
        <v>#N/A</v>
      </c>
      <c r="T436" s="72" t="e">
        <f t="shared" si="12"/>
        <v>#N/A</v>
      </c>
      <c r="U436" s="73"/>
      <c r="V436" s="74" t="e">
        <f t="shared" si="13"/>
        <v>#N/A</v>
      </c>
      <c r="W436" s="75"/>
      <c r="X436" s="68"/>
      <c r="Y436" s="68"/>
      <c r="Z436" s="76"/>
      <c r="AA436" s="77" t="e">
        <f>INDEX('MFR_List ref'!$A:$A,MATCH($AB436,'MFR_List ref'!$B:$B,0))</f>
        <v>#N/A</v>
      </c>
      <c r="AB436" s="62"/>
      <c r="AC436" s="78"/>
      <c r="AD436" s="79"/>
      <c r="AE436" s="80"/>
      <c r="AF436" s="60"/>
      <c r="AG436" s="73"/>
      <c r="AH436" s="73"/>
      <c r="AI436" s="73"/>
      <c r="AJ436" s="60"/>
      <c r="AK436" s="73"/>
      <c r="AL436" s="73"/>
      <c r="AM436" s="81"/>
      <c r="AN436" s="73"/>
      <c r="AO436" s="78"/>
      <c r="AP436" s="78"/>
      <c r="AQ436" s="78"/>
      <c r="AR436" s="78"/>
      <c r="AS436" s="73"/>
      <c r="AT436" s="73"/>
      <c r="AU436" s="73"/>
      <c r="AV436" s="78"/>
      <c r="AW436" s="73"/>
      <c r="AX436" s="73"/>
      <c r="AY436" s="82"/>
      <c r="AZ436" s="82"/>
      <c r="BA436" s="73"/>
      <c r="BB436" s="73"/>
      <c r="BC436" s="82"/>
      <c r="BD436" s="73"/>
      <c r="BE436" s="73"/>
      <c r="BF436" s="73"/>
      <c r="BG436" s="73"/>
      <c r="BH436" s="82"/>
      <c r="BI436" s="82"/>
      <c r="BJ436" s="82"/>
      <c r="BK436" s="82"/>
      <c r="BL436" s="82"/>
      <c r="BM436" s="82"/>
      <c r="BN436" s="82"/>
      <c r="BO436" s="73"/>
      <c r="BP436" s="68"/>
      <c r="BQ436" s="73"/>
      <c r="BR436" s="48"/>
    </row>
    <row r="437" spans="1:70" s="47" customFormat="1" ht="34.799999999999997" customHeight="1" x14ac:dyDescent="0.3">
      <c r="A437" s="60"/>
      <c r="B437" s="61" t="e">
        <f>VLOOKUP(E437,'Active-Bldg List ref'!$A:$E,4,FALSE)</f>
        <v>#N/A</v>
      </c>
      <c r="C437" s="61" t="e">
        <f>VLOOKUP(E437,'Active-Bldg List ref'!$A:$E,5,FALSE)</f>
        <v>#N/A</v>
      </c>
      <c r="D437" s="61" t="e">
        <f>VLOOKUP(E437,'Active-Bldg List ref'!$A:$B,2,FALSE)</f>
        <v>#N/A</v>
      </c>
      <c r="E437" s="61" t="e">
        <f>INDEX('Active-Bldg List ref'!$A:$A,MATCH(F437,'Active-Bldg List ref'!$C:$C,0))</f>
        <v>#N/A</v>
      </c>
      <c r="F437" s="62"/>
      <c r="G437" s="63"/>
      <c r="H437" s="64"/>
      <c r="I437" s="61" t="e">
        <f>INDEX('Keyword &amp; Type ref'!B:B,MATCH(K437,'Keyword &amp; Type ref'!D:D,0))</f>
        <v>#N/A</v>
      </c>
      <c r="J437" s="66" t="e">
        <f>INDEX('Keyword &amp; Type ref'!F:F,MATCH(L437,'Keyword &amp; Type ref'!H:H,0))</f>
        <v>#N/A</v>
      </c>
      <c r="K437" s="65"/>
      <c r="L437" s="65"/>
      <c r="M437" s="62"/>
      <c r="N437" s="67"/>
      <c r="O437" s="68"/>
      <c r="P437" s="68"/>
      <c r="Q437" s="69" t="e">
        <f>INDEX('Keyword &amp; Type ref'!$F:$V,MATCH(J437,'Keyword &amp; Type ref'!$F:$F,0),MATCH(B437,'Keyword &amp; Type ref'!$1:$1,0))</f>
        <v>#N/A</v>
      </c>
      <c r="R437" s="70" t="e">
        <f>VLOOKUP(J437,'Keyword &amp; Type ref'!$F:$L,7,FALSE)</f>
        <v>#N/A</v>
      </c>
      <c r="S437" s="71" t="e">
        <f>CONCATENATE(E437,":",VLOOKUP(J437,'Keyword &amp; Type ref'!F:H, 3,FALSE),":",$X437)</f>
        <v>#N/A</v>
      </c>
      <c r="T437" s="72" t="e">
        <f t="shared" si="12"/>
        <v>#N/A</v>
      </c>
      <c r="U437" s="73"/>
      <c r="V437" s="74" t="e">
        <f t="shared" si="13"/>
        <v>#N/A</v>
      </c>
      <c r="W437" s="75"/>
      <c r="X437" s="68"/>
      <c r="Y437" s="68"/>
      <c r="Z437" s="76"/>
      <c r="AA437" s="77" t="e">
        <f>INDEX('MFR_List ref'!$A:$A,MATCH($AB437,'MFR_List ref'!$B:$B,0))</f>
        <v>#N/A</v>
      </c>
      <c r="AB437" s="62"/>
      <c r="AC437" s="78"/>
      <c r="AD437" s="79"/>
      <c r="AE437" s="80"/>
      <c r="AF437" s="60"/>
      <c r="AG437" s="73"/>
      <c r="AH437" s="73"/>
      <c r="AI437" s="73"/>
      <c r="AJ437" s="60"/>
      <c r="AK437" s="73"/>
      <c r="AL437" s="73"/>
      <c r="AM437" s="81"/>
      <c r="AN437" s="73"/>
      <c r="AO437" s="78"/>
      <c r="AP437" s="78"/>
      <c r="AQ437" s="78"/>
      <c r="AR437" s="78"/>
      <c r="AS437" s="73"/>
      <c r="AT437" s="73"/>
      <c r="AU437" s="73"/>
      <c r="AV437" s="78"/>
      <c r="AW437" s="73"/>
      <c r="AX437" s="73"/>
      <c r="AY437" s="82"/>
      <c r="AZ437" s="82"/>
      <c r="BA437" s="73"/>
      <c r="BB437" s="73"/>
      <c r="BC437" s="82"/>
      <c r="BD437" s="73"/>
      <c r="BE437" s="73"/>
      <c r="BF437" s="73"/>
      <c r="BG437" s="73"/>
      <c r="BH437" s="82"/>
      <c r="BI437" s="82"/>
      <c r="BJ437" s="82"/>
      <c r="BK437" s="82"/>
      <c r="BL437" s="82"/>
      <c r="BM437" s="82"/>
      <c r="BN437" s="82"/>
      <c r="BO437" s="73"/>
      <c r="BP437" s="68"/>
      <c r="BQ437" s="73"/>
      <c r="BR437" s="48"/>
    </row>
    <row r="438" spans="1:70" s="47" customFormat="1" ht="34.799999999999997" customHeight="1" x14ac:dyDescent="0.3">
      <c r="A438" s="60"/>
      <c r="B438" s="61" t="e">
        <f>VLOOKUP(E438,'Active-Bldg List ref'!$A:$E,4,FALSE)</f>
        <v>#N/A</v>
      </c>
      <c r="C438" s="61" t="e">
        <f>VLOOKUP(E438,'Active-Bldg List ref'!$A:$E,5,FALSE)</f>
        <v>#N/A</v>
      </c>
      <c r="D438" s="61" t="e">
        <f>VLOOKUP(E438,'Active-Bldg List ref'!$A:$B,2,FALSE)</f>
        <v>#N/A</v>
      </c>
      <c r="E438" s="61" t="e">
        <f>INDEX('Active-Bldg List ref'!$A:$A,MATCH(F438,'Active-Bldg List ref'!$C:$C,0))</f>
        <v>#N/A</v>
      </c>
      <c r="F438" s="62"/>
      <c r="G438" s="63"/>
      <c r="H438" s="64"/>
      <c r="I438" s="61" t="e">
        <f>INDEX('Keyword &amp; Type ref'!B:B,MATCH(K438,'Keyword &amp; Type ref'!D:D,0))</f>
        <v>#N/A</v>
      </c>
      <c r="J438" s="66" t="e">
        <f>INDEX('Keyword &amp; Type ref'!F:F,MATCH(L438,'Keyword &amp; Type ref'!H:H,0))</f>
        <v>#N/A</v>
      </c>
      <c r="K438" s="65"/>
      <c r="L438" s="65"/>
      <c r="M438" s="62"/>
      <c r="N438" s="67"/>
      <c r="O438" s="68"/>
      <c r="P438" s="68"/>
      <c r="Q438" s="69" t="e">
        <f>INDEX('Keyword &amp; Type ref'!$F:$V,MATCH(J438,'Keyword &amp; Type ref'!$F:$F,0),MATCH(B438,'Keyword &amp; Type ref'!$1:$1,0))</f>
        <v>#N/A</v>
      </c>
      <c r="R438" s="70" t="e">
        <f>VLOOKUP(J438,'Keyword &amp; Type ref'!$F:$L,7,FALSE)</f>
        <v>#N/A</v>
      </c>
      <c r="S438" s="71" t="e">
        <f>CONCATENATE(E438,":",VLOOKUP(J438,'Keyword &amp; Type ref'!F:H, 3,FALSE),":",$X438)</f>
        <v>#N/A</v>
      </c>
      <c r="T438" s="72" t="e">
        <f t="shared" si="12"/>
        <v>#N/A</v>
      </c>
      <c r="U438" s="73"/>
      <c r="V438" s="74" t="e">
        <f t="shared" si="13"/>
        <v>#N/A</v>
      </c>
      <c r="W438" s="75"/>
      <c r="X438" s="68"/>
      <c r="Y438" s="68"/>
      <c r="Z438" s="76"/>
      <c r="AA438" s="77" t="e">
        <f>INDEX('MFR_List ref'!$A:$A,MATCH($AB438,'MFR_List ref'!$B:$B,0))</f>
        <v>#N/A</v>
      </c>
      <c r="AB438" s="62"/>
      <c r="AC438" s="78"/>
      <c r="AD438" s="79"/>
      <c r="AE438" s="80"/>
      <c r="AF438" s="60"/>
      <c r="AG438" s="73"/>
      <c r="AH438" s="73"/>
      <c r="AI438" s="73"/>
      <c r="AJ438" s="60"/>
      <c r="AK438" s="73"/>
      <c r="AL438" s="73"/>
      <c r="AM438" s="81"/>
      <c r="AN438" s="73"/>
      <c r="AO438" s="78"/>
      <c r="AP438" s="78"/>
      <c r="AQ438" s="78"/>
      <c r="AR438" s="78"/>
      <c r="AS438" s="73"/>
      <c r="AT438" s="73"/>
      <c r="AU438" s="73"/>
      <c r="AV438" s="78"/>
      <c r="AW438" s="73"/>
      <c r="AX438" s="73"/>
      <c r="AY438" s="82"/>
      <c r="AZ438" s="82"/>
      <c r="BA438" s="73"/>
      <c r="BB438" s="73"/>
      <c r="BC438" s="82"/>
      <c r="BD438" s="73"/>
      <c r="BE438" s="73"/>
      <c r="BF438" s="73"/>
      <c r="BG438" s="73"/>
      <c r="BH438" s="82"/>
      <c r="BI438" s="82"/>
      <c r="BJ438" s="82"/>
      <c r="BK438" s="82"/>
      <c r="BL438" s="82"/>
      <c r="BM438" s="82"/>
      <c r="BN438" s="82"/>
      <c r="BO438" s="73"/>
      <c r="BP438" s="68"/>
      <c r="BQ438" s="73"/>
      <c r="BR438" s="48"/>
    </row>
    <row r="439" spans="1:70" s="47" customFormat="1" ht="34.799999999999997" customHeight="1" x14ac:dyDescent="0.3">
      <c r="A439" s="60"/>
      <c r="B439" s="61" t="e">
        <f>VLOOKUP(E439,'Active-Bldg List ref'!$A:$E,4,FALSE)</f>
        <v>#N/A</v>
      </c>
      <c r="C439" s="61" t="e">
        <f>VLOOKUP(E439,'Active-Bldg List ref'!$A:$E,5,FALSE)</f>
        <v>#N/A</v>
      </c>
      <c r="D439" s="61" t="e">
        <f>VLOOKUP(E439,'Active-Bldg List ref'!$A:$B,2,FALSE)</f>
        <v>#N/A</v>
      </c>
      <c r="E439" s="61" t="e">
        <f>INDEX('Active-Bldg List ref'!$A:$A,MATCH(F439,'Active-Bldg List ref'!$C:$C,0))</f>
        <v>#N/A</v>
      </c>
      <c r="F439" s="62"/>
      <c r="G439" s="63"/>
      <c r="H439" s="64"/>
      <c r="I439" s="61" t="e">
        <f>INDEX('Keyword &amp; Type ref'!B:B,MATCH(K439,'Keyword &amp; Type ref'!D:D,0))</f>
        <v>#N/A</v>
      </c>
      <c r="J439" s="66" t="e">
        <f>INDEX('Keyword &amp; Type ref'!F:F,MATCH(L439,'Keyword &amp; Type ref'!H:H,0))</f>
        <v>#N/A</v>
      </c>
      <c r="K439" s="65"/>
      <c r="L439" s="65"/>
      <c r="M439" s="62"/>
      <c r="N439" s="67"/>
      <c r="O439" s="68"/>
      <c r="P439" s="68"/>
      <c r="Q439" s="69" t="e">
        <f>INDEX('Keyword &amp; Type ref'!$F:$V,MATCH(J439,'Keyword &amp; Type ref'!$F:$F,0),MATCH(B439,'Keyword &amp; Type ref'!$1:$1,0))</f>
        <v>#N/A</v>
      </c>
      <c r="R439" s="70" t="e">
        <f>VLOOKUP(J439,'Keyword &amp; Type ref'!$F:$L,7,FALSE)</f>
        <v>#N/A</v>
      </c>
      <c r="S439" s="71" t="e">
        <f>CONCATENATE(E439,":",VLOOKUP(J439,'Keyword &amp; Type ref'!F:H, 3,FALSE),":",$X439)</f>
        <v>#N/A</v>
      </c>
      <c r="T439" s="72" t="e">
        <f t="shared" si="12"/>
        <v>#N/A</v>
      </c>
      <c r="U439" s="73"/>
      <c r="V439" s="74" t="e">
        <f t="shared" si="13"/>
        <v>#N/A</v>
      </c>
      <c r="W439" s="75"/>
      <c r="X439" s="68"/>
      <c r="Y439" s="68"/>
      <c r="Z439" s="76"/>
      <c r="AA439" s="77" t="e">
        <f>INDEX('MFR_List ref'!$A:$A,MATCH($AB439,'MFR_List ref'!$B:$B,0))</f>
        <v>#N/A</v>
      </c>
      <c r="AB439" s="62"/>
      <c r="AC439" s="78"/>
      <c r="AD439" s="79"/>
      <c r="AE439" s="80"/>
      <c r="AF439" s="60"/>
      <c r="AG439" s="73"/>
      <c r="AH439" s="73"/>
      <c r="AI439" s="73"/>
      <c r="AJ439" s="60"/>
      <c r="AK439" s="73"/>
      <c r="AL439" s="73"/>
      <c r="AM439" s="81"/>
      <c r="AN439" s="73"/>
      <c r="AO439" s="78"/>
      <c r="AP439" s="78"/>
      <c r="AQ439" s="78"/>
      <c r="AR439" s="78"/>
      <c r="AS439" s="73"/>
      <c r="AT439" s="73"/>
      <c r="AU439" s="73"/>
      <c r="AV439" s="78"/>
      <c r="AW439" s="73"/>
      <c r="AX439" s="73"/>
      <c r="AY439" s="82"/>
      <c r="AZ439" s="82"/>
      <c r="BA439" s="73"/>
      <c r="BB439" s="73"/>
      <c r="BC439" s="82"/>
      <c r="BD439" s="73"/>
      <c r="BE439" s="73"/>
      <c r="BF439" s="73"/>
      <c r="BG439" s="73"/>
      <c r="BH439" s="82"/>
      <c r="BI439" s="82"/>
      <c r="BJ439" s="82"/>
      <c r="BK439" s="82"/>
      <c r="BL439" s="82"/>
      <c r="BM439" s="82"/>
      <c r="BN439" s="82"/>
      <c r="BO439" s="73"/>
      <c r="BP439" s="68"/>
      <c r="BQ439" s="73"/>
      <c r="BR439" s="48"/>
    </row>
    <row r="440" spans="1:70" s="47" customFormat="1" ht="34.799999999999997" customHeight="1" x14ac:dyDescent="0.3">
      <c r="A440" s="60"/>
      <c r="B440" s="61" t="e">
        <f>VLOOKUP(E440,'Active-Bldg List ref'!$A:$E,4,FALSE)</f>
        <v>#N/A</v>
      </c>
      <c r="C440" s="61" t="e">
        <f>VLOOKUP(E440,'Active-Bldg List ref'!$A:$E,5,FALSE)</f>
        <v>#N/A</v>
      </c>
      <c r="D440" s="61" t="e">
        <f>VLOOKUP(E440,'Active-Bldg List ref'!$A:$B,2,FALSE)</f>
        <v>#N/A</v>
      </c>
      <c r="E440" s="61" t="e">
        <f>INDEX('Active-Bldg List ref'!$A:$A,MATCH(F440,'Active-Bldg List ref'!$C:$C,0))</f>
        <v>#N/A</v>
      </c>
      <c r="F440" s="62"/>
      <c r="G440" s="63"/>
      <c r="H440" s="64"/>
      <c r="I440" s="61" t="e">
        <f>INDEX('Keyword &amp; Type ref'!B:B,MATCH(K440,'Keyword &amp; Type ref'!D:D,0))</f>
        <v>#N/A</v>
      </c>
      <c r="J440" s="66" t="e">
        <f>INDEX('Keyword &amp; Type ref'!F:F,MATCH(L440,'Keyword &amp; Type ref'!H:H,0))</f>
        <v>#N/A</v>
      </c>
      <c r="K440" s="65"/>
      <c r="L440" s="65"/>
      <c r="M440" s="62"/>
      <c r="N440" s="67"/>
      <c r="O440" s="68"/>
      <c r="P440" s="68"/>
      <c r="Q440" s="69" t="e">
        <f>INDEX('Keyword &amp; Type ref'!$F:$V,MATCH(J440,'Keyword &amp; Type ref'!$F:$F,0),MATCH(B440,'Keyword &amp; Type ref'!$1:$1,0))</f>
        <v>#N/A</v>
      </c>
      <c r="R440" s="70" t="e">
        <f>VLOOKUP(J440,'Keyword &amp; Type ref'!$F:$L,7,FALSE)</f>
        <v>#N/A</v>
      </c>
      <c r="S440" s="71" t="e">
        <f>CONCATENATE(E440,":",VLOOKUP(J440,'Keyword &amp; Type ref'!F:H, 3,FALSE),":",$X440)</f>
        <v>#N/A</v>
      </c>
      <c r="T440" s="72" t="e">
        <f t="shared" si="12"/>
        <v>#N/A</v>
      </c>
      <c r="U440" s="73"/>
      <c r="V440" s="74" t="e">
        <f t="shared" si="13"/>
        <v>#N/A</v>
      </c>
      <c r="W440" s="75"/>
      <c r="X440" s="68"/>
      <c r="Y440" s="68"/>
      <c r="Z440" s="76"/>
      <c r="AA440" s="77" t="e">
        <f>INDEX('MFR_List ref'!$A:$A,MATCH($AB440,'MFR_List ref'!$B:$B,0))</f>
        <v>#N/A</v>
      </c>
      <c r="AB440" s="62"/>
      <c r="AC440" s="78"/>
      <c r="AD440" s="79"/>
      <c r="AE440" s="80"/>
      <c r="AF440" s="60"/>
      <c r="AG440" s="73"/>
      <c r="AH440" s="73"/>
      <c r="AI440" s="73"/>
      <c r="AJ440" s="60"/>
      <c r="AK440" s="73"/>
      <c r="AL440" s="73"/>
      <c r="AM440" s="81"/>
      <c r="AN440" s="73"/>
      <c r="AO440" s="78"/>
      <c r="AP440" s="78"/>
      <c r="AQ440" s="78"/>
      <c r="AR440" s="78"/>
      <c r="AS440" s="73"/>
      <c r="AT440" s="73"/>
      <c r="AU440" s="73"/>
      <c r="AV440" s="78"/>
      <c r="AW440" s="73"/>
      <c r="AX440" s="73"/>
      <c r="AY440" s="82"/>
      <c r="AZ440" s="82"/>
      <c r="BA440" s="73"/>
      <c r="BB440" s="73"/>
      <c r="BC440" s="82"/>
      <c r="BD440" s="73"/>
      <c r="BE440" s="73"/>
      <c r="BF440" s="73"/>
      <c r="BG440" s="73"/>
      <c r="BH440" s="82"/>
      <c r="BI440" s="82"/>
      <c r="BJ440" s="82"/>
      <c r="BK440" s="82"/>
      <c r="BL440" s="82"/>
      <c r="BM440" s="82"/>
      <c r="BN440" s="82"/>
      <c r="BO440" s="73"/>
      <c r="BP440" s="68"/>
      <c r="BQ440" s="73"/>
      <c r="BR440" s="48"/>
    </row>
    <row r="441" spans="1:70" s="47" customFormat="1" ht="34.799999999999997" customHeight="1" x14ac:dyDescent="0.3">
      <c r="A441" s="60"/>
      <c r="B441" s="61" t="e">
        <f>VLOOKUP(E441,'Active-Bldg List ref'!$A:$E,4,FALSE)</f>
        <v>#N/A</v>
      </c>
      <c r="C441" s="61" t="e">
        <f>VLOOKUP(E441,'Active-Bldg List ref'!$A:$E,5,FALSE)</f>
        <v>#N/A</v>
      </c>
      <c r="D441" s="61" t="e">
        <f>VLOOKUP(E441,'Active-Bldg List ref'!$A:$B,2,FALSE)</f>
        <v>#N/A</v>
      </c>
      <c r="E441" s="61" t="e">
        <f>INDEX('Active-Bldg List ref'!$A:$A,MATCH(F441,'Active-Bldg List ref'!$C:$C,0))</f>
        <v>#N/A</v>
      </c>
      <c r="F441" s="62"/>
      <c r="G441" s="63"/>
      <c r="H441" s="64"/>
      <c r="I441" s="61" t="e">
        <f>INDEX('Keyword &amp; Type ref'!B:B,MATCH(K441,'Keyword &amp; Type ref'!D:D,0))</f>
        <v>#N/A</v>
      </c>
      <c r="J441" s="66" t="e">
        <f>INDEX('Keyword &amp; Type ref'!F:F,MATCH(L441,'Keyword &amp; Type ref'!H:H,0))</f>
        <v>#N/A</v>
      </c>
      <c r="K441" s="65"/>
      <c r="L441" s="65"/>
      <c r="M441" s="62"/>
      <c r="N441" s="67"/>
      <c r="O441" s="68"/>
      <c r="P441" s="68"/>
      <c r="Q441" s="69" t="e">
        <f>INDEX('Keyword &amp; Type ref'!$F:$V,MATCH(J441,'Keyword &amp; Type ref'!$F:$F,0),MATCH(B441,'Keyword &amp; Type ref'!$1:$1,0))</f>
        <v>#N/A</v>
      </c>
      <c r="R441" s="70" t="e">
        <f>VLOOKUP(J441,'Keyword &amp; Type ref'!$F:$L,7,FALSE)</f>
        <v>#N/A</v>
      </c>
      <c r="S441" s="71" t="e">
        <f>CONCATENATE(E441,":",VLOOKUP(J441,'Keyword &amp; Type ref'!F:H, 3,FALSE),":",$X441)</f>
        <v>#N/A</v>
      </c>
      <c r="T441" s="72" t="e">
        <f t="shared" si="12"/>
        <v>#N/A</v>
      </c>
      <c r="U441" s="73"/>
      <c r="V441" s="74" t="e">
        <f t="shared" si="13"/>
        <v>#N/A</v>
      </c>
      <c r="W441" s="75"/>
      <c r="X441" s="68"/>
      <c r="Y441" s="68"/>
      <c r="Z441" s="76"/>
      <c r="AA441" s="77" t="e">
        <f>INDEX('MFR_List ref'!$A:$A,MATCH($AB441,'MFR_List ref'!$B:$B,0))</f>
        <v>#N/A</v>
      </c>
      <c r="AB441" s="62"/>
      <c r="AC441" s="78"/>
      <c r="AD441" s="79"/>
      <c r="AE441" s="80"/>
      <c r="AF441" s="60"/>
      <c r="AG441" s="73"/>
      <c r="AH441" s="73"/>
      <c r="AI441" s="73"/>
      <c r="AJ441" s="60"/>
      <c r="AK441" s="73"/>
      <c r="AL441" s="73"/>
      <c r="AM441" s="81"/>
      <c r="AN441" s="73"/>
      <c r="AO441" s="78"/>
      <c r="AP441" s="78"/>
      <c r="AQ441" s="78"/>
      <c r="AR441" s="78"/>
      <c r="AS441" s="73"/>
      <c r="AT441" s="73"/>
      <c r="AU441" s="73"/>
      <c r="AV441" s="78"/>
      <c r="AW441" s="73"/>
      <c r="AX441" s="73"/>
      <c r="AY441" s="82"/>
      <c r="AZ441" s="82"/>
      <c r="BA441" s="73"/>
      <c r="BB441" s="73"/>
      <c r="BC441" s="82"/>
      <c r="BD441" s="73"/>
      <c r="BE441" s="73"/>
      <c r="BF441" s="73"/>
      <c r="BG441" s="73"/>
      <c r="BH441" s="82"/>
      <c r="BI441" s="82"/>
      <c r="BJ441" s="82"/>
      <c r="BK441" s="82"/>
      <c r="BL441" s="82"/>
      <c r="BM441" s="82"/>
      <c r="BN441" s="82"/>
      <c r="BO441" s="73"/>
      <c r="BP441" s="68"/>
      <c r="BQ441" s="73"/>
      <c r="BR441" s="48"/>
    </row>
    <row r="442" spans="1:70" s="47" customFormat="1" ht="34.799999999999997" customHeight="1" x14ac:dyDescent="0.3">
      <c r="A442" s="60"/>
      <c r="B442" s="61" t="e">
        <f>VLOOKUP(E442,'Active-Bldg List ref'!$A:$E,4,FALSE)</f>
        <v>#N/A</v>
      </c>
      <c r="C442" s="61" t="e">
        <f>VLOOKUP(E442,'Active-Bldg List ref'!$A:$E,5,FALSE)</f>
        <v>#N/A</v>
      </c>
      <c r="D442" s="61" t="e">
        <f>VLOOKUP(E442,'Active-Bldg List ref'!$A:$B,2,FALSE)</f>
        <v>#N/A</v>
      </c>
      <c r="E442" s="61" t="e">
        <f>INDEX('Active-Bldg List ref'!$A:$A,MATCH(F442,'Active-Bldg List ref'!$C:$C,0))</f>
        <v>#N/A</v>
      </c>
      <c r="F442" s="62"/>
      <c r="G442" s="63"/>
      <c r="H442" s="64"/>
      <c r="I442" s="61" t="e">
        <f>INDEX('Keyword &amp; Type ref'!B:B,MATCH(K442,'Keyword &amp; Type ref'!D:D,0))</f>
        <v>#N/A</v>
      </c>
      <c r="J442" s="66" t="e">
        <f>INDEX('Keyword &amp; Type ref'!F:F,MATCH(L442,'Keyword &amp; Type ref'!H:H,0))</f>
        <v>#N/A</v>
      </c>
      <c r="K442" s="65"/>
      <c r="L442" s="65"/>
      <c r="M442" s="62"/>
      <c r="N442" s="67"/>
      <c r="O442" s="68"/>
      <c r="P442" s="68"/>
      <c r="Q442" s="69" t="e">
        <f>INDEX('Keyword &amp; Type ref'!$F:$V,MATCH(J442,'Keyword &amp; Type ref'!$F:$F,0),MATCH(B442,'Keyword &amp; Type ref'!$1:$1,0))</f>
        <v>#N/A</v>
      </c>
      <c r="R442" s="70" t="e">
        <f>VLOOKUP(J442,'Keyword &amp; Type ref'!$F:$L,7,FALSE)</f>
        <v>#N/A</v>
      </c>
      <c r="S442" s="71" t="e">
        <f>CONCATENATE(E442,":",VLOOKUP(J442,'Keyword &amp; Type ref'!F:H, 3,FALSE),":",$X442)</f>
        <v>#N/A</v>
      </c>
      <c r="T442" s="72" t="e">
        <f t="shared" si="12"/>
        <v>#N/A</v>
      </c>
      <c r="U442" s="73"/>
      <c r="V442" s="74" t="e">
        <f t="shared" si="13"/>
        <v>#N/A</v>
      </c>
      <c r="W442" s="75"/>
      <c r="X442" s="68"/>
      <c r="Y442" s="68"/>
      <c r="Z442" s="76"/>
      <c r="AA442" s="77" t="e">
        <f>INDEX('MFR_List ref'!$A:$A,MATCH($AB442,'MFR_List ref'!$B:$B,0))</f>
        <v>#N/A</v>
      </c>
      <c r="AB442" s="62"/>
      <c r="AC442" s="78"/>
      <c r="AD442" s="79"/>
      <c r="AE442" s="80"/>
      <c r="AF442" s="60"/>
      <c r="AG442" s="73"/>
      <c r="AH442" s="73"/>
      <c r="AI442" s="73"/>
      <c r="AJ442" s="60"/>
      <c r="AK442" s="73"/>
      <c r="AL442" s="73"/>
      <c r="AM442" s="81"/>
      <c r="AN442" s="73"/>
      <c r="AO442" s="78"/>
      <c r="AP442" s="78"/>
      <c r="AQ442" s="78"/>
      <c r="AR442" s="78"/>
      <c r="AS442" s="73"/>
      <c r="AT442" s="73"/>
      <c r="AU442" s="73"/>
      <c r="AV442" s="78"/>
      <c r="AW442" s="73"/>
      <c r="AX442" s="73"/>
      <c r="AY442" s="82"/>
      <c r="AZ442" s="82"/>
      <c r="BA442" s="73"/>
      <c r="BB442" s="73"/>
      <c r="BC442" s="82"/>
      <c r="BD442" s="73"/>
      <c r="BE442" s="73"/>
      <c r="BF442" s="73"/>
      <c r="BG442" s="73"/>
      <c r="BH442" s="82"/>
      <c r="BI442" s="82"/>
      <c r="BJ442" s="82"/>
      <c r="BK442" s="82"/>
      <c r="BL442" s="82"/>
      <c r="BM442" s="82"/>
      <c r="BN442" s="82"/>
      <c r="BO442" s="73"/>
      <c r="BP442" s="68"/>
      <c r="BQ442" s="73"/>
      <c r="BR442" s="48"/>
    </row>
    <row r="443" spans="1:70" s="47" customFormat="1" ht="34.799999999999997" customHeight="1" x14ac:dyDescent="0.3">
      <c r="A443" s="60"/>
      <c r="B443" s="61" t="e">
        <f>VLOOKUP(E443,'Active-Bldg List ref'!$A:$E,4,FALSE)</f>
        <v>#N/A</v>
      </c>
      <c r="C443" s="61" t="e">
        <f>VLOOKUP(E443,'Active-Bldg List ref'!$A:$E,5,FALSE)</f>
        <v>#N/A</v>
      </c>
      <c r="D443" s="61" t="e">
        <f>VLOOKUP(E443,'Active-Bldg List ref'!$A:$B,2,FALSE)</f>
        <v>#N/A</v>
      </c>
      <c r="E443" s="61" t="e">
        <f>INDEX('Active-Bldg List ref'!$A:$A,MATCH(F443,'Active-Bldg List ref'!$C:$C,0))</f>
        <v>#N/A</v>
      </c>
      <c r="F443" s="62"/>
      <c r="G443" s="63"/>
      <c r="H443" s="64"/>
      <c r="I443" s="61" t="e">
        <f>INDEX('Keyword &amp; Type ref'!B:B,MATCH(K443,'Keyword &amp; Type ref'!D:D,0))</f>
        <v>#N/A</v>
      </c>
      <c r="J443" s="66" t="e">
        <f>INDEX('Keyword &amp; Type ref'!F:F,MATCH(L443,'Keyword &amp; Type ref'!H:H,0))</f>
        <v>#N/A</v>
      </c>
      <c r="K443" s="65"/>
      <c r="L443" s="65"/>
      <c r="M443" s="62"/>
      <c r="N443" s="67"/>
      <c r="O443" s="68"/>
      <c r="P443" s="68"/>
      <c r="Q443" s="69" t="e">
        <f>INDEX('Keyword &amp; Type ref'!$F:$V,MATCH(J443,'Keyword &amp; Type ref'!$F:$F,0),MATCH(B443,'Keyword &amp; Type ref'!$1:$1,0))</f>
        <v>#N/A</v>
      </c>
      <c r="R443" s="70" t="e">
        <f>VLOOKUP(J443,'Keyword &amp; Type ref'!$F:$L,7,FALSE)</f>
        <v>#N/A</v>
      </c>
      <c r="S443" s="71" t="e">
        <f>CONCATENATE(E443,":",VLOOKUP(J443,'Keyword &amp; Type ref'!F:H, 3,FALSE),":",$X443)</f>
        <v>#N/A</v>
      </c>
      <c r="T443" s="72" t="e">
        <f t="shared" si="12"/>
        <v>#N/A</v>
      </c>
      <c r="U443" s="73"/>
      <c r="V443" s="74" t="e">
        <f t="shared" si="13"/>
        <v>#N/A</v>
      </c>
      <c r="W443" s="75"/>
      <c r="X443" s="68"/>
      <c r="Y443" s="68"/>
      <c r="Z443" s="76"/>
      <c r="AA443" s="77" t="e">
        <f>INDEX('MFR_List ref'!$A:$A,MATCH($AB443,'MFR_List ref'!$B:$B,0))</f>
        <v>#N/A</v>
      </c>
      <c r="AB443" s="62"/>
      <c r="AC443" s="78"/>
      <c r="AD443" s="79"/>
      <c r="AE443" s="80"/>
      <c r="AF443" s="60"/>
      <c r="AG443" s="73"/>
      <c r="AH443" s="73"/>
      <c r="AI443" s="73"/>
      <c r="AJ443" s="60"/>
      <c r="AK443" s="73"/>
      <c r="AL443" s="73"/>
      <c r="AM443" s="81"/>
      <c r="AN443" s="73"/>
      <c r="AO443" s="78"/>
      <c r="AP443" s="78"/>
      <c r="AQ443" s="78"/>
      <c r="AR443" s="78"/>
      <c r="AS443" s="73"/>
      <c r="AT443" s="73"/>
      <c r="AU443" s="73"/>
      <c r="AV443" s="78"/>
      <c r="AW443" s="73"/>
      <c r="AX443" s="73"/>
      <c r="AY443" s="82"/>
      <c r="AZ443" s="82"/>
      <c r="BA443" s="73"/>
      <c r="BB443" s="73"/>
      <c r="BC443" s="82"/>
      <c r="BD443" s="73"/>
      <c r="BE443" s="73"/>
      <c r="BF443" s="73"/>
      <c r="BG443" s="73"/>
      <c r="BH443" s="82"/>
      <c r="BI443" s="82"/>
      <c r="BJ443" s="82"/>
      <c r="BK443" s="82"/>
      <c r="BL443" s="82"/>
      <c r="BM443" s="82"/>
      <c r="BN443" s="82"/>
      <c r="BO443" s="73"/>
      <c r="BP443" s="68"/>
      <c r="BQ443" s="73"/>
      <c r="BR443" s="48"/>
    </row>
    <row r="444" spans="1:70" s="47" customFormat="1" ht="34.799999999999997" customHeight="1" x14ac:dyDescent="0.3">
      <c r="A444" s="60"/>
      <c r="B444" s="61" t="e">
        <f>VLOOKUP(E444,'Active-Bldg List ref'!$A:$E,4,FALSE)</f>
        <v>#N/A</v>
      </c>
      <c r="C444" s="61" t="e">
        <f>VLOOKUP(E444,'Active-Bldg List ref'!$A:$E,5,FALSE)</f>
        <v>#N/A</v>
      </c>
      <c r="D444" s="61" t="e">
        <f>VLOOKUP(E444,'Active-Bldg List ref'!$A:$B,2,FALSE)</f>
        <v>#N/A</v>
      </c>
      <c r="E444" s="61" t="e">
        <f>INDEX('Active-Bldg List ref'!$A:$A,MATCH(F444,'Active-Bldg List ref'!$C:$C,0))</f>
        <v>#N/A</v>
      </c>
      <c r="F444" s="62"/>
      <c r="G444" s="63"/>
      <c r="H444" s="64"/>
      <c r="I444" s="61" t="e">
        <f>INDEX('Keyword &amp; Type ref'!B:B,MATCH(K444,'Keyword &amp; Type ref'!D:D,0))</f>
        <v>#N/A</v>
      </c>
      <c r="J444" s="66" t="e">
        <f>INDEX('Keyword &amp; Type ref'!F:F,MATCH(L444,'Keyword &amp; Type ref'!H:H,0))</f>
        <v>#N/A</v>
      </c>
      <c r="K444" s="65"/>
      <c r="L444" s="65"/>
      <c r="M444" s="62"/>
      <c r="N444" s="67"/>
      <c r="O444" s="68"/>
      <c r="P444" s="68"/>
      <c r="Q444" s="69" t="e">
        <f>INDEX('Keyword &amp; Type ref'!$F:$V,MATCH(J444,'Keyword &amp; Type ref'!$F:$F,0),MATCH(B444,'Keyword &amp; Type ref'!$1:$1,0))</f>
        <v>#N/A</v>
      </c>
      <c r="R444" s="70" t="e">
        <f>VLOOKUP(J444,'Keyword &amp; Type ref'!$F:$L,7,FALSE)</f>
        <v>#N/A</v>
      </c>
      <c r="S444" s="71" t="e">
        <f>CONCATENATE(E444,":",VLOOKUP(J444,'Keyword &amp; Type ref'!F:H, 3,FALSE),":",$X444)</f>
        <v>#N/A</v>
      </c>
      <c r="T444" s="72" t="e">
        <f t="shared" si="12"/>
        <v>#N/A</v>
      </c>
      <c r="U444" s="73"/>
      <c r="V444" s="74" t="e">
        <f t="shared" si="13"/>
        <v>#N/A</v>
      </c>
      <c r="W444" s="75"/>
      <c r="X444" s="68"/>
      <c r="Y444" s="68"/>
      <c r="Z444" s="76"/>
      <c r="AA444" s="77" t="e">
        <f>INDEX('MFR_List ref'!$A:$A,MATCH($AB444,'MFR_List ref'!$B:$B,0))</f>
        <v>#N/A</v>
      </c>
      <c r="AB444" s="62"/>
      <c r="AC444" s="78"/>
      <c r="AD444" s="79"/>
      <c r="AE444" s="80"/>
      <c r="AF444" s="60"/>
      <c r="AG444" s="73"/>
      <c r="AH444" s="73"/>
      <c r="AI444" s="73"/>
      <c r="AJ444" s="60"/>
      <c r="AK444" s="73"/>
      <c r="AL444" s="73"/>
      <c r="AM444" s="81"/>
      <c r="AN444" s="73"/>
      <c r="AO444" s="78"/>
      <c r="AP444" s="78"/>
      <c r="AQ444" s="78"/>
      <c r="AR444" s="78"/>
      <c r="AS444" s="73"/>
      <c r="AT444" s="73"/>
      <c r="AU444" s="73"/>
      <c r="AV444" s="78"/>
      <c r="AW444" s="73"/>
      <c r="AX444" s="73"/>
      <c r="AY444" s="82"/>
      <c r="AZ444" s="82"/>
      <c r="BA444" s="73"/>
      <c r="BB444" s="73"/>
      <c r="BC444" s="82"/>
      <c r="BD444" s="73"/>
      <c r="BE444" s="73"/>
      <c r="BF444" s="73"/>
      <c r="BG444" s="73"/>
      <c r="BH444" s="82"/>
      <c r="BI444" s="82"/>
      <c r="BJ444" s="82"/>
      <c r="BK444" s="82"/>
      <c r="BL444" s="82"/>
      <c r="BM444" s="82"/>
      <c r="BN444" s="82"/>
      <c r="BO444" s="73"/>
      <c r="BP444" s="68"/>
      <c r="BQ444" s="73"/>
      <c r="BR444" s="48"/>
    </row>
    <row r="445" spans="1:70" s="47" customFormat="1" ht="34.799999999999997" customHeight="1" x14ac:dyDescent="0.3">
      <c r="A445" s="60"/>
      <c r="B445" s="61" t="e">
        <f>VLOOKUP(E445,'Active-Bldg List ref'!$A:$E,4,FALSE)</f>
        <v>#N/A</v>
      </c>
      <c r="C445" s="61" t="e">
        <f>VLOOKUP(E445,'Active-Bldg List ref'!$A:$E,5,FALSE)</f>
        <v>#N/A</v>
      </c>
      <c r="D445" s="61" t="e">
        <f>VLOOKUP(E445,'Active-Bldg List ref'!$A:$B,2,FALSE)</f>
        <v>#N/A</v>
      </c>
      <c r="E445" s="61" t="e">
        <f>INDEX('Active-Bldg List ref'!$A:$A,MATCH(F445,'Active-Bldg List ref'!$C:$C,0))</f>
        <v>#N/A</v>
      </c>
      <c r="F445" s="62"/>
      <c r="G445" s="63"/>
      <c r="H445" s="64"/>
      <c r="I445" s="61" t="e">
        <f>INDEX('Keyword &amp; Type ref'!B:B,MATCH(K445,'Keyword &amp; Type ref'!D:D,0))</f>
        <v>#N/A</v>
      </c>
      <c r="J445" s="66" t="e">
        <f>INDEX('Keyword &amp; Type ref'!F:F,MATCH(L445,'Keyword &amp; Type ref'!H:H,0))</f>
        <v>#N/A</v>
      </c>
      <c r="K445" s="65"/>
      <c r="L445" s="65"/>
      <c r="M445" s="62"/>
      <c r="N445" s="67"/>
      <c r="O445" s="68"/>
      <c r="P445" s="68"/>
      <c r="Q445" s="69" t="e">
        <f>INDEX('Keyword &amp; Type ref'!$F:$V,MATCH(J445,'Keyword &amp; Type ref'!$F:$F,0),MATCH(B445,'Keyword &amp; Type ref'!$1:$1,0))</f>
        <v>#N/A</v>
      </c>
      <c r="R445" s="70" t="e">
        <f>VLOOKUP(J445,'Keyword &amp; Type ref'!$F:$L,7,FALSE)</f>
        <v>#N/A</v>
      </c>
      <c r="S445" s="71" t="e">
        <f>CONCATENATE(E445,":",VLOOKUP(J445,'Keyword &amp; Type ref'!F:H, 3,FALSE),":",$X445)</f>
        <v>#N/A</v>
      </c>
      <c r="T445" s="72" t="e">
        <f t="shared" si="12"/>
        <v>#N/A</v>
      </c>
      <c r="U445" s="73"/>
      <c r="V445" s="74" t="e">
        <f t="shared" si="13"/>
        <v>#N/A</v>
      </c>
      <c r="W445" s="75"/>
      <c r="X445" s="68"/>
      <c r="Y445" s="68"/>
      <c r="Z445" s="76"/>
      <c r="AA445" s="77" t="e">
        <f>INDEX('MFR_List ref'!$A:$A,MATCH($AB445,'MFR_List ref'!$B:$B,0))</f>
        <v>#N/A</v>
      </c>
      <c r="AB445" s="62"/>
      <c r="AC445" s="78"/>
      <c r="AD445" s="79"/>
      <c r="AE445" s="80"/>
      <c r="AF445" s="60"/>
      <c r="AG445" s="73"/>
      <c r="AH445" s="73"/>
      <c r="AI445" s="73"/>
      <c r="AJ445" s="60"/>
      <c r="AK445" s="73"/>
      <c r="AL445" s="73"/>
      <c r="AM445" s="81"/>
      <c r="AN445" s="73"/>
      <c r="AO445" s="78"/>
      <c r="AP445" s="78"/>
      <c r="AQ445" s="78"/>
      <c r="AR445" s="78"/>
      <c r="AS445" s="73"/>
      <c r="AT445" s="73"/>
      <c r="AU445" s="73"/>
      <c r="AV445" s="78"/>
      <c r="AW445" s="73"/>
      <c r="AX445" s="73"/>
      <c r="AY445" s="82"/>
      <c r="AZ445" s="82"/>
      <c r="BA445" s="73"/>
      <c r="BB445" s="73"/>
      <c r="BC445" s="82"/>
      <c r="BD445" s="73"/>
      <c r="BE445" s="73"/>
      <c r="BF445" s="73"/>
      <c r="BG445" s="73"/>
      <c r="BH445" s="82"/>
      <c r="BI445" s="82"/>
      <c r="BJ445" s="82"/>
      <c r="BK445" s="82"/>
      <c r="BL445" s="82"/>
      <c r="BM445" s="82"/>
      <c r="BN445" s="82"/>
      <c r="BO445" s="73"/>
      <c r="BP445" s="68"/>
      <c r="BQ445" s="73"/>
      <c r="BR445" s="48"/>
    </row>
    <row r="446" spans="1:70" s="47" customFormat="1" ht="34.799999999999997" customHeight="1" x14ac:dyDescent="0.3">
      <c r="A446" s="60"/>
      <c r="B446" s="61" t="e">
        <f>VLOOKUP(E446,'Active-Bldg List ref'!$A:$E,4,FALSE)</f>
        <v>#N/A</v>
      </c>
      <c r="C446" s="61" t="e">
        <f>VLOOKUP(E446,'Active-Bldg List ref'!$A:$E,5,FALSE)</f>
        <v>#N/A</v>
      </c>
      <c r="D446" s="61" t="e">
        <f>VLOOKUP(E446,'Active-Bldg List ref'!$A:$B,2,FALSE)</f>
        <v>#N/A</v>
      </c>
      <c r="E446" s="61" t="e">
        <f>INDEX('Active-Bldg List ref'!$A:$A,MATCH(F446,'Active-Bldg List ref'!$C:$C,0))</f>
        <v>#N/A</v>
      </c>
      <c r="F446" s="62"/>
      <c r="G446" s="63"/>
      <c r="H446" s="64"/>
      <c r="I446" s="61" t="e">
        <f>INDEX('Keyword &amp; Type ref'!B:B,MATCH(K446,'Keyword &amp; Type ref'!D:D,0))</f>
        <v>#N/A</v>
      </c>
      <c r="J446" s="66" t="e">
        <f>INDEX('Keyword &amp; Type ref'!F:F,MATCH(L446,'Keyword &amp; Type ref'!H:H,0))</f>
        <v>#N/A</v>
      </c>
      <c r="K446" s="65"/>
      <c r="L446" s="65"/>
      <c r="M446" s="62"/>
      <c r="N446" s="67"/>
      <c r="O446" s="68"/>
      <c r="P446" s="68"/>
      <c r="Q446" s="69" t="e">
        <f>INDEX('Keyword &amp; Type ref'!$F:$V,MATCH(J446,'Keyword &amp; Type ref'!$F:$F,0),MATCH(B446,'Keyword &amp; Type ref'!$1:$1,0))</f>
        <v>#N/A</v>
      </c>
      <c r="R446" s="70" t="e">
        <f>VLOOKUP(J446,'Keyword &amp; Type ref'!$F:$L,7,FALSE)</f>
        <v>#N/A</v>
      </c>
      <c r="S446" s="71" t="e">
        <f>CONCATENATE(E446,":",VLOOKUP(J446,'Keyword &amp; Type ref'!F:H, 3,FALSE),":",$X446)</f>
        <v>#N/A</v>
      </c>
      <c r="T446" s="72" t="e">
        <f t="shared" si="12"/>
        <v>#N/A</v>
      </c>
      <c r="U446" s="73"/>
      <c r="V446" s="74" t="e">
        <f t="shared" si="13"/>
        <v>#N/A</v>
      </c>
      <c r="W446" s="75"/>
      <c r="X446" s="68"/>
      <c r="Y446" s="68"/>
      <c r="Z446" s="76"/>
      <c r="AA446" s="77" t="e">
        <f>INDEX('MFR_List ref'!$A:$A,MATCH($AB446,'MFR_List ref'!$B:$B,0))</f>
        <v>#N/A</v>
      </c>
      <c r="AB446" s="62"/>
      <c r="AC446" s="78"/>
      <c r="AD446" s="79"/>
      <c r="AE446" s="80"/>
      <c r="AF446" s="60"/>
      <c r="AG446" s="73"/>
      <c r="AH446" s="73"/>
      <c r="AI446" s="73"/>
      <c r="AJ446" s="60"/>
      <c r="AK446" s="73"/>
      <c r="AL446" s="73"/>
      <c r="AM446" s="81"/>
      <c r="AN446" s="73"/>
      <c r="AO446" s="78"/>
      <c r="AP446" s="78"/>
      <c r="AQ446" s="78"/>
      <c r="AR446" s="78"/>
      <c r="AS446" s="73"/>
      <c r="AT446" s="73"/>
      <c r="AU446" s="73"/>
      <c r="AV446" s="78"/>
      <c r="AW446" s="73"/>
      <c r="AX446" s="73"/>
      <c r="AY446" s="82"/>
      <c r="AZ446" s="82"/>
      <c r="BA446" s="73"/>
      <c r="BB446" s="73"/>
      <c r="BC446" s="82"/>
      <c r="BD446" s="73"/>
      <c r="BE446" s="73"/>
      <c r="BF446" s="73"/>
      <c r="BG446" s="73"/>
      <c r="BH446" s="82"/>
      <c r="BI446" s="82"/>
      <c r="BJ446" s="82"/>
      <c r="BK446" s="82"/>
      <c r="BL446" s="82"/>
      <c r="BM446" s="82"/>
      <c r="BN446" s="82"/>
      <c r="BO446" s="73"/>
      <c r="BP446" s="68"/>
      <c r="BQ446" s="73"/>
      <c r="BR446" s="48"/>
    </row>
    <row r="447" spans="1:70" s="47" customFormat="1" ht="34.799999999999997" customHeight="1" x14ac:dyDescent="0.3">
      <c r="A447" s="60"/>
      <c r="B447" s="61" t="e">
        <f>VLOOKUP(E447,'Active-Bldg List ref'!$A:$E,4,FALSE)</f>
        <v>#N/A</v>
      </c>
      <c r="C447" s="61" t="e">
        <f>VLOOKUP(E447,'Active-Bldg List ref'!$A:$E,5,FALSE)</f>
        <v>#N/A</v>
      </c>
      <c r="D447" s="61" t="e">
        <f>VLOOKUP(E447,'Active-Bldg List ref'!$A:$B,2,FALSE)</f>
        <v>#N/A</v>
      </c>
      <c r="E447" s="61" t="e">
        <f>INDEX('Active-Bldg List ref'!$A:$A,MATCH(F447,'Active-Bldg List ref'!$C:$C,0))</f>
        <v>#N/A</v>
      </c>
      <c r="F447" s="62"/>
      <c r="G447" s="63"/>
      <c r="H447" s="64"/>
      <c r="I447" s="61" t="e">
        <f>INDEX('Keyword &amp; Type ref'!B:B,MATCH(K447,'Keyword &amp; Type ref'!D:D,0))</f>
        <v>#N/A</v>
      </c>
      <c r="J447" s="66" t="e">
        <f>INDEX('Keyword &amp; Type ref'!F:F,MATCH(L447,'Keyword &amp; Type ref'!H:H,0))</f>
        <v>#N/A</v>
      </c>
      <c r="K447" s="65"/>
      <c r="L447" s="65"/>
      <c r="M447" s="62"/>
      <c r="N447" s="67"/>
      <c r="O447" s="68"/>
      <c r="P447" s="68"/>
      <c r="Q447" s="69" t="e">
        <f>INDEX('Keyword &amp; Type ref'!$F:$V,MATCH(J447,'Keyword &amp; Type ref'!$F:$F,0),MATCH(B447,'Keyword &amp; Type ref'!$1:$1,0))</f>
        <v>#N/A</v>
      </c>
      <c r="R447" s="70" t="e">
        <f>VLOOKUP(J447,'Keyword &amp; Type ref'!$F:$L,7,FALSE)</f>
        <v>#N/A</v>
      </c>
      <c r="S447" s="71" t="e">
        <f>CONCATENATE(E447,":",VLOOKUP(J447,'Keyword &amp; Type ref'!F:H, 3,FALSE),":",$X447)</f>
        <v>#N/A</v>
      </c>
      <c r="T447" s="72" t="e">
        <f t="shared" si="12"/>
        <v>#N/A</v>
      </c>
      <c r="U447" s="73"/>
      <c r="V447" s="74" t="e">
        <f t="shared" si="13"/>
        <v>#N/A</v>
      </c>
      <c r="W447" s="75"/>
      <c r="X447" s="68"/>
      <c r="Y447" s="68"/>
      <c r="Z447" s="76"/>
      <c r="AA447" s="77" t="e">
        <f>INDEX('MFR_List ref'!$A:$A,MATCH($AB447,'MFR_List ref'!$B:$B,0))</f>
        <v>#N/A</v>
      </c>
      <c r="AB447" s="62"/>
      <c r="AC447" s="78"/>
      <c r="AD447" s="79"/>
      <c r="AE447" s="80"/>
      <c r="AF447" s="60"/>
      <c r="AG447" s="73"/>
      <c r="AH447" s="73"/>
      <c r="AI447" s="73"/>
      <c r="AJ447" s="60"/>
      <c r="AK447" s="73"/>
      <c r="AL447" s="73"/>
      <c r="AM447" s="81"/>
      <c r="AN447" s="73"/>
      <c r="AO447" s="78"/>
      <c r="AP447" s="78"/>
      <c r="AQ447" s="78"/>
      <c r="AR447" s="78"/>
      <c r="AS447" s="73"/>
      <c r="AT447" s="73"/>
      <c r="AU447" s="73"/>
      <c r="AV447" s="78"/>
      <c r="AW447" s="73"/>
      <c r="AX447" s="73"/>
      <c r="AY447" s="82"/>
      <c r="AZ447" s="82"/>
      <c r="BA447" s="73"/>
      <c r="BB447" s="73"/>
      <c r="BC447" s="82"/>
      <c r="BD447" s="73"/>
      <c r="BE447" s="73"/>
      <c r="BF447" s="73"/>
      <c r="BG447" s="73"/>
      <c r="BH447" s="82"/>
      <c r="BI447" s="82"/>
      <c r="BJ447" s="82"/>
      <c r="BK447" s="82"/>
      <c r="BL447" s="82"/>
      <c r="BM447" s="82"/>
      <c r="BN447" s="82"/>
      <c r="BO447" s="73"/>
      <c r="BP447" s="68"/>
      <c r="BQ447" s="73"/>
      <c r="BR447" s="48"/>
    </row>
    <row r="448" spans="1:70" s="47" customFormat="1" ht="34.799999999999997" customHeight="1" x14ac:dyDescent="0.3">
      <c r="A448" s="60"/>
      <c r="B448" s="61" t="e">
        <f>VLOOKUP(E448,'Active-Bldg List ref'!$A:$E,4,FALSE)</f>
        <v>#N/A</v>
      </c>
      <c r="C448" s="61" t="e">
        <f>VLOOKUP(E448,'Active-Bldg List ref'!$A:$E,5,FALSE)</f>
        <v>#N/A</v>
      </c>
      <c r="D448" s="61" t="e">
        <f>VLOOKUP(E448,'Active-Bldg List ref'!$A:$B,2,FALSE)</f>
        <v>#N/A</v>
      </c>
      <c r="E448" s="61" t="e">
        <f>INDEX('Active-Bldg List ref'!$A:$A,MATCH(F448,'Active-Bldg List ref'!$C:$C,0))</f>
        <v>#N/A</v>
      </c>
      <c r="F448" s="62"/>
      <c r="G448" s="63"/>
      <c r="H448" s="64"/>
      <c r="I448" s="61" t="e">
        <f>INDEX('Keyword &amp; Type ref'!B:B,MATCH(K448,'Keyword &amp; Type ref'!D:D,0))</f>
        <v>#N/A</v>
      </c>
      <c r="J448" s="66" t="e">
        <f>INDEX('Keyword &amp; Type ref'!F:F,MATCH(L448,'Keyword &amp; Type ref'!H:H,0))</f>
        <v>#N/A</v>
      </c>
      <c r="K448" s="65"/>
      <c r="L448" s="65"/>
      <c r="M448" s="62"/>
      <c r="N448" s="67"/>
      <c r="O448" s="68"/>
      <c r="P448" s="68"/>
      <c r="Q448" s="69" t="e">
        <f>INDEX('Keyword &amp; Type ref'!$F:$V,MATCH(J448,'Keyword &amp; Type ref'!$F:$F,0),MATCH(B448,'Keyword &amp; Type ref'!$1:$1,0))</f>
        <v>#N/A</v>
      </c>
      <c r="R448" s="70" t="e">
        <f>VLOOKUP(J448,'Keyword &amp; Type ref'!$F:$L,7,FALSE)</f>
        <v>#N/A</v>
      </c>
      <c r="S448" s="71" t="e">
        <f>CONCATENATE(E448,":",VLOOKUP(J448,'Keyword &amp; Type ref'!F:H, 3,FALSE),":",$X448)</f>
        <v>#N/A</v>
      </c>
      <c r="T448" s="72" t="e">
        <f t="shared" si="12"/>
        <v>#N/A</v>
      </c>
      <c r="U448" s="73"/>
      <c r="V448" s="74" t="e">
        <f t="shared" si="13"/>
        <v>#N/A</v>
      </c>
      <c r="W448" s="75"/>
      <c r="X448" s="68"/>
      <c r="Y448" s="68"/>
      <c r="Z448" s="76"/>
      <c r="AA448" s="77" t="e">
        <f>INDEX('MFR_List ref'!$A:$A,MATCH($AB448,'MFR_List ref'!$B:$B,0))</f>
        <v>#N/A</v>
      </c>
      <c r="AB448" s="62"/>
      <c r="AC448" s="78"/>
      <c r="AD448" s="79"/>
      <c r="AE448" s="80"/>
      <c r="AF448" s="60"/>
      <c r="AG448" s="73"/>
      <c r="AH448" s="73"/>
      <c r="AI448" s="73"/>
      <c r="AJ448" s="60"/>
      <c r="AK448" s="73"/>
      <c r="AL448" s="73"/>
      <c r="AM448" s="81"/>
      <c r="AN448" s="73"/>
      <c r="AO448" s="78"/>
      <c r="AP448" s="78"/>
      <c r="AQ448" s="78"/>
      <c r="AR448" s="78"/>
      <c r="AS448" s="73"/>
      <c r="AT448" s="73"/>
      <c r="AU448" s="73"/>
      <c r="AV448" s="78"/>
      <c r="AW448" s="73"/>
      <c r="AX448" s="73"/>
      <c r="AY448" s="82"/>
      <c r="AZ448" s="82"/>
      <c r="BA448" s="73"/>
      <c r="BB448" s="73"/>
      <c r="BC448" s="82"/>
      <c r="BD448" s="73"/>
      <c r="BE448" s="73"/>
      <c r="BF448" s="73"/>
      <c r="BG448" s="73"/>
      <c r="BH448" s="82"/>
      <c r="BI448" s="82"/>
      <c r="BJ448" s="82"/>
      <c r="BK448" s="82"/>
      <c r="BL448" s="82"/>
      <c r="BM448" s="82"/>
      <c r="BN448" s="82"/>
      <c r="BO448" s="73"/>
      <c r="BP448" s="68"/>
      <c r="BQ448" s="73"/>
      <c r="BR448" s="48"/>
    </row>
    <row r="449" spans="1:70" s="47" customFormat="1" ht="34.799999999999997" customHeight="1" x14ac:dyDescent="0.3">
      <c r="A449" s="60"/>
      <c r="B449" s="61" t="e">
        <f>VLOOKUP(E449,'Active-Bldg List ref'!$A:$E,4,FALSE)</f>
        <v>#N/A</v>
      </c>
      <c r="C449" s="61" t="e">
        <f>VLOOKUP(E449,'Active-Bldg List ref'!$A:$E,5,FALSE)</f>
        <v>#N/A</v>
      </c>
      <c r="D449" s="61" t="e">
        <f>VLOOKUP(E449,'Active-Bldg List ref'!$A:$B,2,FALSE)</f>
        <v>#N/A</v>
      </c>
      <c r="E449" s="61" t="e">
        <f>INDEX('Active-Bldg List ref'!$A:$A,MATCH(F449,'Active-Bldg List ref'!$C:$C,0))</f>
        <v>#N/A</v>
      </c>
      <c r="F449" s="62"/>
      <c r="G449" s="63"/>
      <c r="H449" s="64"/>
      <c r="I449" s="61" t="e">
        <f>INDEX('Keyword &amp; Type ref'!B:B,MATCH(K449,'Keyword &amp; Type ref'!D:D,0))</f>
        <v>#N/A</v>
      </c>
      <c r="J449" s="66" t="e">
        <f>INDEX('Keyword &amp; Type ref'!F:F,MATCH(L449,'Keyword &amp; Type ref'!H:H,0))</f>
        <v>#N/A</v>
      </c>
      <c r="K449" s="65"/>
      <c r="L449" s="65"/>
      <c r="M449" s="62"/>
      <c r="N449" s="67"/>
      <c r="O449" s="68"/>
      <c r="P449" s="68"/>
      <c r="Q449" s="69" t="e">
        <f>INDEX('Keyword &amp; Type ref'!$F:$V,MATCH(J449,'Keyword &amp; Type ref'!$F:$F,0),MATCH(B449,'Keyword &amp; Type ref'!$1:$1,0))</f>
        <v>#N/A</v>
      </c>
      <c r="R449" s="70" t="e">
        <f>VLOOKUP(J449,'Keyword &amp; Type ref'!$F:$L,7,FALSE)</f>
        <v>#N/A</v>
      </c>
      <c r="S449" s="71" t="e">
        <f>CONCATENATE(E449,":",VLOOKUP(J449,'Keyword &amp; Type ref'!F:H, 3,FALSE),":",$X449)</f>
        <v>#N/A</v>
      </c>
      <c r="T449" s="72" t="e">
        <f t="shared" ref="T449:T512" si="14">LEN(S449)</f>
        <v>#N/A</v>
      </c>
      <c r="U449" s="73"/>
      <c r="V449" s="74" t="e">
        <f t="shared" si="13"/>
        <v>#N/A</v>
      </c>
      <c r="W449" s="75"/>
      <c r="X449" s="68"/>
      <c r="Y449" s="68"/>
      <c r="Z449" s="76"/>
      <c r="AA449" s="77" t="e">
        <f>INDEX('MFR_List ref'!$A:$A,MATCH($AB449,'MFR_List ref'!$B:$B,0))</f>
        <v>#N/A</v>
      </c>
      <c r="AB449" s="62"/>
      <c r="AC449" s="78"/>
      <c r="AD449" s="79"/>
      <c r="AE449" s="80"/>
      <c r="AF449" s="60"/>
      <c r="AG449" s="73"/>
      <c r="AH449" s="73"/>
      <c r="AI449" s="73"/>
      <c r="AJ449" s="60"/>
      <c r="AK449" s="73"/>
      <c r="AL449" s="73"/>
      <c r="AM449" s="81"/>
      <c r="AN449" s="73"/>
      <c r="AO449" s="78"/>
      <c r="AP449" s="78"/>
      <c r="AQ449" s="78"/>
      <c r="AR449" s="78"/>
      <c r="AS449" s="73"/>
      <c r="AT449" s="73"/>
      <c r="AU449" s="73"/>
      <c r="AV449" s="78"/>
      <c r="AW449" s="73"/>
      <c r="AX449" s="73"/>
      <c r="AY449" s="82"/>
      <c r="AZ449" s="82"/>
      <c r="BA449" s="73"/>
      <c r="BB449" s="73"/>
      <c r="BC449" s="82"/>
      <c r="BD449" s="73"/>
      <c r="BE449" s="73"/>
      <c r="BF449" s="73"/>
      <c r="BG449" s="73"/>
      <c r="BH449" s="82"/>
      <c r="BI449" s="82"/>
      <c r="BJ449" s="82"/>
      <c r="BK449" s="82"/>
      <c r="BL449" s="82"/>
      <c r="BM449" s="82"/>
      <c r="BN449" s="82"/>
      <c r="BO449" s="73"/>
      <c r="BP449" s="68"/>
      <c r="BQ449" s="73"/>
      <c r="BR449" s="48"/>
    </row>
    <row r="450" spans="1:70" s="47" customFormat="1" ht="34.799999999999997" customHeight="1" x14ac:dyDescent="0.3">
      <c r="A450" s="60"/>
      <c r="B450" s="61" t="e">
        <f>VLOOKUP(E450,'Active-Bldg List ref'!$A:$E,4,FALSE)</f>
        <v>#N/A</v>
      </c>
      <c r="C450" s="61" t="e">
        <f>VLOOKUP(E450,'Active-Bldg List ref'!$A:$E,5,FALSE)</f>
        <v>#N/A</v>
      </c>
      <c r="D450" s="61" t="e">
        <f>VLOOKUP(E450,'Active-Bldg List ref'!$A:$B,2,FALSE)</f>
        <v>#N/A</v>
      </c>
      <c r="E450" s="61" t="e">
        <f>INDEX('Active-Bldg List ref'!$A:$A,MATCH(F450,'Active-Bldg List ref'!$C:$C,0))</f>
        <v>#N/A</v>
      </c>
      <c r="F450" s="62"/>
      <c r="G450" s="63"/>
      <c r="H450" s="64"/>
      <c r="I450" s="61" t="e">
        <f>INDEX('Keyword &amp; Type ref'!B:B,MATCH(K450,'Keyword &amp; Type ref'!D:D,0))</f>
        <v>#N/A</v>
      </c>
      <c r="J450" s="66" t="e">
        <f>INDEX('Keyword &amp; Type ref'!F:F,MATCH(L450,'Keyword &amp; Type ref'!H:H,0))</f>
        <v>#N/A</v>
      </c>
      <c r="K450" s="65"/>
      <c r="L450" s="65"/>
      <c r="M450" s="62"/>
      <c r="N450" s="67"/>
      <c r="O450" s="68"/>
      <c r="P450" s="68"/>
      <c r="Q450" s="69" t="e">
        <f>INDEX('Keyword &amp; Type ref'!$F:$V,MATCH(J450,'Keyword &amp; Type ref'!$F:$F,0),MATCH(B450,'Keyword &amp; Type ref'!$1:$1,0))</f>
        <v>#N/A</v>
      </c>
      <c r="R450" s="70" t="e">
        <f>VLOOKUP(J450,'Keyword &amp; Type ref'!$F:$L,7,FALSE)</f>
        <v>#N/A</v>
      </c>
      <c r="S450" s="71" t="e">
        <f>CONCATENATE(E450,":",VLOOKUP(J450,'Keyword &amp; Type ref'!F:H, 3,FALSE),":",$X450)</f>
        <v>#N/A</v>
      </c>
      <c r="T450" s="72" t="e">
        <f t="shared" si="14"/>
        <v>#N/A</v>
      </c>
      <c r="U450" s="73"/>
      <c r="V450" s="74" t="e">
        <f t="shared" ref="V450:V513" si="15">CONCATENATE(RIGHT(D450,LEN(D450)-3),J450,"-",W450)</f>
        <v>#N/A</v>
      </c>
      <c r="W450" s="75"/>
      <c r="X450" s="68"/>
      <c r="Y450" s="68"/>
      <c r="Z450" s="76"/>
      <c r="AA450" s="77" t="e">
        <f>INDEX('MFR_List ref'!$A:$A,MATCH($AB450,'MFR_List ref'!$B:$B,0))</f>
        <v>#N/A</v>
      </c>
      <c r="AB450" s="62"/>
      <c r="AC450" s="78"/>
      <c r="AD450" s="79"/>
      <c r="AE450" s="80"/>
      <c r="AF450" s="60"/>
      <c r="AG450" s="73"/>
      <c r="AH450" s="73"/>
      <c r="AI450" s="73"/>
      <c r="AJ450" s="60"/>
      <c r="AK450" s="73"/>
      <c r="AL450" s="73"/>
      <c r="AM450" s="81"/>
      <c r="AN450" s="73"/>
      <c r="AO450" s="78"/>
      <c r="AP450" s="78"/>
      <c r="AQ450" s="78"/>
      <c r="AR450" s="78"/>
      <c r="AS450" s="73"/>
      <c r="AT450" s="73"/>
      <c r="AU450" s="73"/>
      <c r="AV450" s="78"/>
      <c r="AW450" s="73"/>
      <c r="AX450" s="73"/>
      <c r="AY450" s="82"/>
      <c r="AZ450" s="82"/>
      <c r="BA450" s="73"/>
      <c r="BB450" s="73"/>
      <c r="BC450" s="82"/>
      <c r="BD450" s="73"/>
      <c r="BE450" s="73"/>
      <c r="BF450" s="73"/>
      <c r="BG450" s="73"/>
      <c r="BH450" s="82"/>
      <c r="BI450" s="82"/>
      <c r="BJ450" s="82"/>
      <c r="BK450" s="82"/>
      <c r="BL450" s="82"/>
      <c r="BM450" s="82"/>
      <c r="BN450" s="82"/>
      <c r="BO450" s="73"/>
      <c r="BP450" s="68"/>
      <c r="BQ450" s="73"/>
      <c r="BR450" s="48"/>
    </row>
    <row r="451" spans="1:70" s="47" customFormat="1" ht="34.799999999999997" customHeight="1" x14ac:dyDescent="0.3">
      <c r="A451" s="60"/>
      <c r="B451" s="61" t="e">
        <f>VLOOKUP(E451,'Active-Bldg List ref'!$A:$E,4,FALSE)</f>
        <v>#N/A</v>
      </c>
      <c r="C451" s="61" t="e">
        <f>VLOOKUP(E451,'Active-Bldg List ref'!$A:$E,5,FALSE)</f>
        <v>#N/A</v>
      </c>
      <c r="D451" s="61" t="e">
        <f>VLOOKUP(E451,'Active-Bldg List ref'!$A:$B,2,FALSE)</f>
        <v>#N/A</v>
      </c>
      <c r="E451" s="61" t="e">
        <f>INDEX('Active-Bldg List ref'!$A:$A,MATCH(F451,'Active-Bldg List ref'!$C:$C,0))</f>
        <v>#N/A</v>
      </c>
      <c r="F451" s="62"/>
      <c r="G451" s="63"/>
      <c r="H451" s="64"/>
      <c r="I451" s="61" t="e">
        <f>INDEX('Keyword &amp; Type ref'!B:B,MATCH(K451,'Keyword &amp; Type ref'!D:D,0))</f>
        <v>#N/A</v>
      </c>
      <c r="J451" s="66" t="e">
        <f>INDEX('Keyword &amp; Type ref'!F:F,MATCH(L451,'Keyword &amp; Type ref'!H:H,0))</f>
        <v>#N/A</v>
      </c>
      <c r="K451" s="65"/>
      <c r="L451" s="65"/>
      <c r="M451" s="62"/>
      <c r="N451" s="67"/>
      <c r="O451" s="68"/>
      <c r="P451" s="68"/>
      <c r="Q451" s="69" t="e">
        <f>INDEX('Keyword &amp; Type ref'!$F:$V,MATCH(J451,'Keyword &amp; Type ref'!$F:$F,0),MATCH(B451,'Keyword &amp; Type ref'!$1:$1,0))</f>
        <v>#N/A</v>
      </c>
      <c r="R451" s="70" t="e">
        <f>VLOOKUP(J451,'Keyword &amp; Type ref'!$F:$L,7,FALSE)</f>
        <v>#N/A</v>
      </c>
      <c r="S451" s="71" t="e">
        <f>CONCATENATE(E451,":",VLOOKUP(J451,'Keyword &amp; Type ref'!F:H, 3,FALSE),":",$X451)</f>
        <v>#N/A</v>
      </c>
      <c r="T451" s="72" t="e">
        <f t="shared" si="14"/>
        <v>#N/A</v>
      </c>
      <c r="U451" s="73"/>
      <c r="V451" s="74" t="e">
        <f t="shared" si="15"/>
        <v>#N/A</v>
      </c>
      <c r="W451" s="75"/>
      <c r="X451" s="68"/>
      <c r="Y451" s="68"/>
      <c r="Z451" s="76"/>
      <c r="AA451" s="77" t="e">
        <f>INDEX('MFR_List ref'!$A:$A,MATCH($AB451,'MFR_List ref'!$B:$B,0))</f>
        <v>#N/A</v>
      </c>
      <c r="AB451" s="62"/>
      <c r="AC451" s="78"/>
      <c r="AD451" s="79"/>
      <c r="AE451" s="80"/>
      <c r="AF451" s="60"/>
      <c r="AG451" s="73"/>
      <c r="AH451" s="73"/>
      <c r="AI451" s="73"/>
      <c r="AJ451" s="60"/>
      <c r="AK451" s="73"/>
      <c r="AL451" s="73"/>
      <c r="AM451" s="81"/>
      <c r="AN451" s="73"/>
      <c r="AO451" s="78"/>
      <c r="AP451" s="78"/>
      <c r="AQ451" s="78"/>
      <c r="AR451" s="78"/>
      <c r="AS451" s="73"/>
      <c r="AT451" s="73"/>
      <c r="AU451" s="73"/>
      <c r="AV451" s="78"/>
      <c r="AW451" s="73"/>
      <c r="AX451" s="73"/>
      <c r="AY451" s="82"/>
      <c r="AZ451" s="82"/>
      <c r="BA451" s="73"/>
      <c r="BB451" s="73"/>
      <c r="BC451" s="82"/>
      <c r="BD451" s="73"/>
      <c r="BE451" s="73"/>
      <c r="BF451" s="73"/>
      <c r="BG451" s="73"/>
      <c r="BH451" s="82"/>
      <c r="BI451" s="82"/>
      <c r="BJ451" s="82"/>
      <c r="BK451" s="82"/>
      <c r="BL451" s="82"/>
      <c r="BM451" s="82"/>
      <c r="BN451" s="82"/>
      <c r="BO451" s="73"/>
      <c r="BP451" s="68"/>
      <c r="BQ451" s="73"/>
      <c r="BR451" s="48"/>
    </row>
    <row r="452" spans="1:70" s="47" customFormat="1" ht="34.799999999999997" customHeight="1" x14ac:dyDescent="0.3">
      <c r="A452" s="60"/>
      <c r="B452" s="61" t="e">
        <f>VLOOKUP(E452,'Active-Bldg List ref'!$A:$E,4,FALSE)</f>
        <v>#N/A</v>
      </c>
      <c r="C452" s="61" t="e">
        <f>VLOOKUP(E452,'Active-Bldg List ref'!$A:$E,5,FALSE)</f>
        <v>#N/A</v>
      </c>
      <c r="D452" s="61" t="e">
        <f>VLOOKUP(E452,'Active-Bldg List ref'!$A:$B,2,FALSE)</f>
        <v>#N/A</v>
      </c>
      <c r="E452" s="61" t="e">
        <f>INDEX('Active-Bldg List ref'!$A:$A,MATCH(F452,'Active-Bldg List ref'!$C:$C,0))</f>
        <v>#N/A</v>
      </c>
      <c r="F452" s="62"/>
      <c r="G452" s="63"/>
      <c r="H452" s="64"/>
      <c r="I452" s="61" t="e">
        <f>INDEX('Keyword &amp; Type ref'!B:B,MATCH(K452,'Keyword &amp; Type ref'!D:D,0))</f>
        <v>#N/A</v>
      </c>
      <c r="J452" s="66" t="e">
        <f>INDEX('Keyword &amp; Type ref'!F:F,MATCH(L452,'Keyword &amp; Type ref'!H:H,0))</f>
        <v>#N/A</v>
      </c>
      <c r="K452" s="65"/>
      <c r="L452" s="65"/>
      <c r="M452" s="62"/>
      <c r="N452" s="67"/>
      <c r="O452" s="68"/>
      <c r="P452" s="68"/>
      <c r="Q452" s="69" t="e">
        <f>INDEX('Keyword &amp; Type ref'!$F:$V,MATCH(J452,'Keyword &amp; Type ref'!$F:$F,0),MATCH(B452,'Keyword &amp; Type ref'!$1:$1,0))</f>
        <v>#N/A</v>
      </c>
      <c r="R452" s="70" t="e">
        <f>VLOOKUP(J452,'Keyword &amp; Type ref'!$F:$L,7,FALSE)</f>
        <v>#N/A</v>
      </c>
      <c r="S452" s="71" t="e">
        <f>CONCATENATE(E452,":",VLOOKUP(J452,'Keyword &amp; Type ref'!F:H, 3,FALSE),":",$X452)</f>
        <v>#N/A</v>
      </c>
      <c r="T452" s="72" t="e">
        <f t="shared" si="14"/>
        <v>#N/A</v>
      </c>
      <c r="U452" s="73"/>
      <c r="V452" s="74" t="e">
        <f t="shared" si="15"/>
        <v>#N/A</v>
      </c>
      <c r="W452" s="75"/>
      <c r="X452" s="68"/>
      <c r="Y452" s="68"/>
      <c r="Z452" s="76"/>
      <c r="AA452" s="77" t="e">
        <f>INDEX('MFR_List ref'!$A:$A,MATCH($AB452,'MFR_List ref'!$B:$B,0))</f>
        <v>#N/A</v>
      </c>
      <c r="AB452" s="62"/>
      <c r="AC452" s="78"/>
      <c r="AD452" s="79"/>
      <c r="AE452" s="80"/>
      <c r="AF452" s="60"/>
      <c r="AG452" s="73"/>
      <c r="AH452" s="73"/>
      <c r="AI452" s="73"/>
      <c r="AJ452" s="60"/>
      <c r="AK452" s="73"/>
      <c r="AL452" s="73"/>
      <c r="AM452" s="81"/>
      <c r="AN452" s="73"/>
      <c r="AO452" s="78"/>
      <c r="AP452" s="78"/>
      <c r="AQ452" s="78"/>
      <c r="AR452" s="78"/>
      <c r="AS452" s="73"/>
      <c r="AT452" s="73"/>
      <c r="AU452" s="73"/>
      <c r="AV452" s="78"/>
      <c r="AW452" s="73"/>
      <c r="AX452" s="73"/>
      <c r="AY452" s="82"/>
      <c r="AZ452" s="82"/>
      <c r="BA452" s="73"/>
      <c r="BB452" s="73"/>
      <c r="BC452" s="82"/>
      <c r="BD452" s="73"/>
      <c r="BE452" s="73"/>
      <c r="BF452" s="73"/>
      <c r="BG452" s="73"/>
      <c r="BH452" s="82"/>
      <c r="BI452" s="82"/>
      <c r="BJ452" s="82"/>
      <c r="BK452" s="82"/>
      <c r="BL452" s="82"/>
      <c r="BM452" s="82"/>
      <c r="BN452" s="82"/>
      <c r="BO452" s="73"/>
      <c r="BP452" s="68"/>
      <c r="BQ452" s="73"/>
      <c r="BR452" s="48"/>
    </row>
    <row r="453" spans="1:70" s="47" customFormat="1" ht="34.799999999999997" customHeight="1" x14ac:dyDescent="0.3">
      <c r="A453" s="60"/>
      <c r="B453" s="61" t="e">
        <f>VLOOKUP(E453,'Active-Bldg List ref'!$A:$E,4,FALSE)</f>
        <v>#N/A</v>
      </c>
      <c r="C453" s="61" t="e">
        <f>VLOOKUP(E453,'Active-Bldg List ref'!$A:$E,5,FALSE)</f>
        <v>#N/A</v>
      </c>
      <c r="D453" s="61" t="e">
        <f>VLOOKUP(E453,'Active-Bldg List ref'!$A:$B,2,FALSE)</f>
        <v>#N/A</v>
      </c>
      <c r="E453" s="61" t="e">
        <f>INDEX('Active-Bldg List ref'!$A:$A,MATCH(F453,'Active-Bldg List ref'!$C:$C,0))</f>
        <v>#N/A</v>
      </c>
      <c r="F453" s="62"/>
      <c r="G453" s="63"/>
      <c r="H453" s="64"/>
      <c r="I453" s="61" t="e">
        <f>INDEX('Keyword &amp; Type ref'!B:B,MATCH(K453,'Keyword &amp; Type ref'!D:D,0))</f>
        <v>#N/A</v>
      </c>
      <c r="J453" s="66" t="e">
        <f>INDEX('Keyword &amp; Type ref'!F:F,MATCH(L453,'Keyword &amp; Type ref'!H:H,0))</f>
        <v>#N/A</v>
      </c>
      <c r="K453" s="65"/>
      <c r="L453" s="65"/>
      <c r="M453" s="62"/>
      <c r="N453" s="67"/>
      <c r="O453" s="68"/>
      <c r="P453" s="68"/>
      <c r="Q453" s="69" t="e">
        <f>INDEX('Keyword &amp; Type ref'!$F:$V,MATCH(J453,'Keyword &amp; Type ref'!$F:$F,0),MATCH(B453,'Keyword &amp; Type ref'!$1:$1,0))</f>
        <v>#N/A</v>
      </c>
      <c r="R453" s="70" t="e">
        <f>VLOOKUP(J453,'Keyword &amp; Type ref'!$F:$L,7,FALSE)</f>
        <v>#N/A</v>
      </c>
      <c r="S453" s="71" t="e">
        <f>CONCATENATE(E453,":",VLOOKUP(J453,'Keyword &amp; Type ref'!F:H, 3,FALSE),":",$X453)</f>
        <v>#N/A</v>
      </c>
      <c r="T453" s="72" t="e">
        <f t="shared" si="14"/>
        <v>#N/A</v>
      </c>
      <c r="U453" s="73"/>
      <c r="V453" s="74" t="e">
        <f t="shared" si="15"/>
        <v>#N/A</v>
      </c>
      <c r="W453" s="75"/>
      <c r="X453" s="68"/>
      <c r="Y453" s="68"/>
      <c r="Z453" s="76"/>
      <c r="AA453" s="77" t="e">
        <f>INDEX('MFR_List ref'!$A:$A,MATCH($AB453,'MFR_List ref'!$B:$B,0))</f>
        <v>#N/A</v>
      </c>
      <c r="AB453" s="62"/>
      <c r="AC453" s="78"/>
      <c r="AD453" s="79"/>
      <c r="AE453" s="80"/>
      <c r="AF453" s="60"/>
      <c r="AG453" s="73"/>
      <c r="AH453" s="73"/>
      <c r="AI453" s="73"/>
      <c r="AJ453" s="60"/>
      <c r="AK453" s="73"/>
      <c r="AL453" s="73"/>
      <c r="AM453" s="81"/>
      <c r="AN453" s="73"/>
      <c r="AO453" s="78"/>
      <c r="AP453" s="78"/>
      <c r="AQ453" s="78"/>
      <c r="AR453" s="78"/>
      <c r="AS453" s="73"/>
      <c r="AT453" s="73"/>
      <c r="AU453" s="73"/>
      <c r="AV453" s="78"/>
      <c r="AW453" s="73"/>
      <c r="AX453" s="73"/>
      <c r="AY453" s="82"/>
      <c r="AZ453" s="82"/>
      <c r="BA453" s="73"/>
      <c r="BB453" s="73"/>
      <c r="BC453" s="82"/>
      <c r="BD453" s="73"/>
      <c r="BE453" s="73"/>
      <c r="BF453" s="73"/>
      <c r="BG453" s="73"/>
      <c r="BH453" s="82"/>
      <c r="BI453" s="82"/>
      <c r="BJ453" s="82"/>
      <c r="BK453" s="82"/>
      <c r="BL453" s="82"/>
      <c r="BM453" s="82"/>
      <c r="BN453" s="82"/>
      <c r="BO453" s="73"/>
      <c r="BP453" s="68"/>
      <c r="BQ453" s="73"/>
      <c r="BR453" s="48"/>
    </row>
    <row r="454" spans="1:70" s="47" customFormat="1" ht="34.799999999999997" customHeight="1" x14ac:dyDescent="0.3">
      <c r="A454" s="60"/>
      <c r="B454" s="61" t="e">
        <f>VLOOKUP(E454,'Active-Bldg List ref'!$A:$E,4,FALSE)</f>
        <v>#N/A</v>
      </c>
      <c r="C454" s="61" t="e">
        <f>VLOOKUP(E454,'Active-Bldg List ref'!$A:$E,5,FALSE)</f>
        <v>#N/A</v>
      </c>
      <c r="D454" s="61" t="e">
        <f>VLOOKUP(E454,'Active-Bldg List ref'!$A:$B,2,FALSE)</f>
        <v>#N/A</v>
      </c>
      <c r="E454" s="61" t="e">
        <f>INDEX('Active-Bldg List ref'!$A:$A,MATCH(F454,'Active-Bldg List ref'!$C:$C,0))</f>
        <v>#N/A</v>
      </c>
      <c r="F454" s="62"/>
      <c r="G454" s="63"/>
      <c r="H454" s="64"/>
      <c r="I454" s="61" t="e">
        <f>INDEX('Keyword &amp; Type ref'!B:B,MATCH(K454,'Keyword &amp; Type ref'!D:D,0))</f>
        <v>#N/A</v>
      </c>
      <c r="J454" s="66" t="e">
        <f>INDEX('Keyword &amp; Type ref'!F:F,MATCH(L454,'Keyword &amp; Type ref'!H:H,0))</f>
        <v>#N/A</v>
      </c>
      <c r="K454" s="65"/>
      <c r="L454" s="65"/>
      <c r="M454" s="62"/>
      <c r="N454" s="67"/>
      <c r="O454" s="68"/>
      <c r="P454" s="68"/>
      <c r="Q454" s="69" t="e">
        <f>INDEX('Keyword &amp; Type ref'!$F:$V,MATCH(J454,'Keyword &amp; Type ref'!$F:$F,0),MATCH(B454,'Keyword &amp; Type ref'!$1:$1,0))</f>
        <v>#N/A</v>
      </c>
      <c r="R454" s="70" t="e">
        <f>VLOOKUP(J454,'Keyword &amp; Type ref'!$F:$L,7,FALSE)</f>
        <v>#N/A</v>
      </c>
      <c r="S454" s="71" t="e">
        <f>CONCATENATE(E454,":",VLOOKUP(J454,'Keyword &amp; Type ref'!F:H, 3,FALSE),":",$X454)</f>
        <v>#N/A</v>
      </c>
      <c r="T454" s="72" t="e">
        <f t="shared" si="14"/>
        <v>#N/A</v>
      </c>
      <c r="U454" s="73"/>
      <c r="V454" s="74" t="e">
        <f t="shared" si="15"/>
        <v>#N/A</v>
      </c>
      <c r="W454" s="75"/>
      <c r="X454" s="68"/>
      <c r="Y454" s="68"/>
      <c r="Z454" s="76"/>
      <c r="AA454" s="77" t="e">
        <f>INDEX('MFR_List ref'!$A:$A,MATCH($AB454,'MFR_List ref'!$B:$B,0))</f>
        <v>#N/A</v>
      </c>
      <c r="AB454" s="62"/>
      <c r="AC454" s="78"/>
      <c r="AD454" s="79"/>
      <c r="AE454" s="80"/>
      <c r="AF454" s="60"/>
      <c r="AG454" s="73"/>
      <c r="AH454" s="73"/>
      <c r="AI454" s="73"/>
      <c r="AJ454" s="60"/>
      <c r="AK454" s="73"/>
      <c r="AL454" s="73"/>
      <c r="AM454" s="81"/>
      <c r="AN454" s="73"/>
      <c r="AO454" s="78"/>
      <c r="AP454" s="78"/>
      <c r="AQ454" s="78"/>
      <c r="AR454" s="78"/>
      <c r="AS454" s="73"/>
      <c r="AT454" s="73"/>
      <c r="AU454" s="73"/>
      <c r="AV454" s="78"/>
      <c r="AW454" s="73"/>
      <c r="AX454" s="73"/>
      <c r="AY454" s="82"/>
      <c r="AZ454" s="82"/>
      <c r="BA454" s="73"/>
      <c r="BB454" s="73"/>
      <c r="BC454" s="82"/>
      <c r="BD454" s="73"/>
      <c r="BE454" s="73"/>
      <c r="BF454" s="73"/>
      <c r="BG454" s="73"/>
      <c r="BH454" s="82"/>
      <c r="BI454" s="82"/>
      <c r="BJ454" s="82"/>
      <c r="BK454" s="82"/>
      <c r="BL454" s="82"/>
      <c r="BM454" s="82"/>
      <c r="BN454" s="82"/>
      <c r="BO454" s="73"/>
      <c r="BP454" s="68"/>
      <c r="BQ454" s="73"/>
      <c r="BR454" s="48"/>
    </row>
    <row r="455" spans="1:70" s="47" customFormat="1" ht="34.799999999999997" customHeight="1" x14ac:dyDescent="0.3">
      <c r="A455" s="60"/>
      <c r="B455" s="61" t="e">
        <f>VLOOKUP(E455,'Active-Bldg List ref'!$A:$E,4,FALSE)</f>
        <v>#N/A</v>
      </c>
      <c r="C455" s="61" t="e">
        <f>VLOOKUP(E455,'Active-Bldg List ref'!$A:$E,5,FALSE)</f>
        <v>#N/A</v>
      </c>
      <c r="D455" s="61" t="e">
        <f>VLOOKUP(E455,'Active-Bldg List ref'!$A:$B,2,FALSE)</f>
        <v>#N/A</v>
      </c>
      <c r="E455" s="61" t="e">
        <f>INDEX('Active-Bldg List ref'!$A:$A,MATCH(F455,'Active-Bldg List ref'!$C:$C,0))</f>
        <v>#N/A</v>
      </c>
      <c r="F455" s="62"/>
      <c r="G455" s="63"/>
      <c r="H455" s="64"/>
      <c r="I455" s="61" t="e">
        <f>INDEX('Keyword &amp; Type ref'!B:B,MATCH(K455,'Keyword &amp; Type ref'!D:D,0))</f>
        <v>#N/A</v>
      </c>
      <c r="J455" s="66" t="e">
        <f>INDEX('Keyword &amp; Type ref'!F:F,MATCH(L455,'Keyword &amp; Type ref'!H:H,0))</f>
        <v>#N/A</v>
      </c>
      <c r="K455" s="65"/>
      <c r="L455" s="65"/>
      <c r="M455" s="62"/>
      <c r="N455" s="67"/>
      <c r="O455" s="68"/>
      <c r="P455" s="68"/>
      <c r="Q455" s="69" t="e">
        <f>INDEX('Keyword &amp; Type ref'!$F:$V,MATCH(J455,'Keyword &amp; Type ref'!$F:$F,0),MATCH(B455,'Keyword &amp; Type ref'!$1:$1,0))</f>
        <v>#N/A</v>
      </c>
      <c r="R455" s="70" t="e">
        <f>VLOOKUP(J455,'Keyword &amp; Type ref'!$F:$L,7,FALSE)</f>
        <v>#N/A</v>
      </c>
      <c r="S455" s="71" t="e">
        <f>CONCATENATE(E455,":",VLOOKUP(J455,'Keyword &amp; Type ref'!F:H, 3,FALSE),":",$X455)</f>
        <v>#N/A</v>
      </c>
      <c r="T455" s="72" t="e">
        <f t="shared" si="14"/>
        <v>#N/A</v>
      </c>
      <c r="U455" s="73"/>
      <c r="V455" s="74" t="e">
        <f t="shared" si="15"/>
        <v>#N/A</v>
      </c>
      <c r="W455" s="75"/>
      <c r="X455" s="68"/>
      <c r="Y455" s="68"/>
      <c r="Z455" s="76"/>
      <c r="AA455" s="77" t="e">
        <f>INDEX('MFR_List ref'!$A:$A,MATCH($AB455,'MFR_List ref'!$B:$B,0))</f>
        <v>#N/A</v>
      </c>
      <c r="AB455" s="62"/>
      <c r="AC455" s="78"/>
      <c r="AD455" s="79"/>
      <c r="AE455" s="80"/>
      <c r="AF455" s="60"/>
      <c r="AG455" s="73"/>
      <c r="AH455" s="73"/>
      <c r="AI455" s="73"/>
      <c r="AJ455" s="60"/>
      <c r="AK455" s="73"/>
      <c r="AL455" s="73"/>
      <c r="AM455" s="81"/>
      <c r="AN455" s="73"/>
      <c r="AO455" s="78"/>
      <c r="AP455" s="78"/>
      <c r="AQ455" s="78"/>
      <c r="AR455" s="78"/>
      <c r="AS455" s="73"/>
      <c r="AT455" s="73"/>
      <c r="AU455" s="73"/>
      <c r="AV455" s="78"/>
      <c r="AW455" s="73"/>
      <c r="AX455" s="73"/>
      <c r="AY455" s="82"/>
      <c r="AZ455" s="82"/>
      <c r="BA455" s="73"/>
      <c r="BB455" s="73"/>
      <c r="BC455" s="82"/>
      <c r="BD455" s="73"/>
      <c r="BE455" s="73"/>
      <c r="BF455" s="73"/>
      <c r="BG455" s="73"/>
      <c r="BH455" s="82"/>
      <c r="BI455" s="82"/>
      <c r="BJ455" s="82"/>
      <c r="BK455" s="82"/>
      <c r="BL455" s="82"/>
      <c r="BM455" s="82"/>
      <c r="BN455" s="82"/>
      <c r="BO455" s="73"/>
      <c r="BP455" s="68"/>
      <c r="BQ455" s="73"/>
      <c r="BR455" s="48"/>
    </row>
    <row r="456" spans="1:70" s="47" customFormat="1" ht="34.799999999999997" customHeight="1" x14ac:dyDescent="0.3">
      <c r="A456" s="60"/>
      <c r="B456" s="61" t="e">
        <f>VLOOKUP(E456,'Active-Bldg List ref'!$A:$E,4,FALSE)</f>
        <v>#N/A</v>
      </c>
      <c r="C456" s="61" t="e">
        <f>VLOOKUP(E456,'Active-Bldg List ref'!$A:$E,5,FALSE)</f>
        <v>#N/A</v>
      </c>
      <c r="D456" s="61" t="e">
        <f>VLOOKUP(E456,'Active-Bldg List ref'!$A:$B,2,FALSE)</f>
        <v>#N/A</v>
      </c>
      <c r="E456" s="61" t="e">
        <f>INDEX('Active-Bldg List ref'!$A:$A,MATCH(F456,'Active-Bldg List ref'!$C:$C,0))</f>
        <v>#N/A</v>
      </c>
      <c r="F456" s="62"/>
      <c r="G456" s="63"/>
      <c r="H456" s="64"/>
      <c r="I456" s="61" t="e">
        <f>INDEX('Keyword &amp; Type ref'!B:B,MATCH(K456,'Keyword &amp; Type ref'!D:D,0))</f>
        <v>#N/A</v>
      </c>
      <c r="J456" s="66" t="e">
        <f>INDEX('Keyword &amp; Type ref'!F:F,MATCH(L456,'Keyword &amp; Type ref'!H:H,0))</f>
        <v>#N/A</v>
      </c>
      <c r="K456" s="65"/>
      <c r="L456" s="65"/>
      <c r="M456" s="62"/>
      <c r="N456" s="67"/>
      <c r="O456" s="68"/>
      <c r="P456" s="68"/>
      <c r="Q456" s="69" t="e">
        <f>INDEX('Keyword &amp; Type ref'!$F:$V,MATCH(J456,'Keyword &amp; Type ref'!$F:$F,0),MATCH(B456,'Keyword &amp; Type ref'!$1:$1,0))</f>
        <v>#N/A</v>
      </c>
      <c r="R456" s="70" t="e">
        <f>VLOOKUP(J456,'Keyword &amp; Type ref'!$F:$L,7,FALSE)</f>
        <v>#N/A</v>
      </c>
      <c r="S456" s="71" t="e">
        <f>CONCATENATE(E456,":",VLOOKUP(J456,'Keyword &amp; Type ref'!F:H, 3,FALSE),":",$X456)</f>
        <v>#N/A</v>
      </c>
      <c r="T456" s="72" t="e">
        <f t="shared" si="14"/>
        <v>#N/A</v>
      </c>
      <c r="U456" s="73"/>
      <c r="V456" s="74" t="e">
        <f t="shared" si="15"/>
        <v>#N/A</v>
      </c>
      <c r="W456" s="75"/>
      <c r="X456" s="68"/>
      <c r="Y456" s="68"/>
      <c r="Z456" s="76"/>
      <c r="AA456" s="77" t="e">
        <f>INDEX('MFR_List ref'!$A:$A,MATCH($AB456,'MFR_List ref'!$B:$B,0))</f>
        <v>#N/A</v>
      </c>
      <c r="AB456" s="62"/>
      <c r="AC456" s="78"/>
      <c r="AD456" s="79"/>
      <c r="AE456" s="80"/>
      <c r="AF456" s="60"/>
      <c r="AG456" s="73"/>
      <c r="AH456" s="73"/>
      <c r="AI456" s="73"/>
      <c r="AJ456" s="60"/>
      <c r="AK456" s="73"/>
      <c r="AL456" s="73"/>
      <c r="AM456" s="81"/>
      <c r="AN456" s="73"/>
      <c r="AO456" s="78"/>
      <c r="AP456" s="78"/>
      <c r="AQ456" s="78"/>
      <c r="AR456" s="78"/>
      <c r="AS456" s="73"/>
      <c r="AT456" s="73"/>
      <c r="AU456" s="73"/>
      <c r="AV456" s="78"/>
      <c r="AW456" s="73"/>
      <c r="AX456" s="73"/>
      <c r="AY456" s="82"/>
      <c r="AZ456" s="82"/>
      <c r="BA456" s="73"/>
      <c r="BB456" s="73"/>
      <c r="BC456" s="82"/>
      <c r="BD456" s="73"/>
      <c r="BE456" s="73"/>
      <c r="BF456" s="73"/>
      <c r="BG456" s="73"/>
      <c r="BH456" s="82"/>
      <c r="BI456" s="82"/>
      <c r="BJ456" s="82"/>
      <c r="BK456" s="82"/>
      <c r="BL456" s="82"/>
      <c r="BM456" s="82"/>
      <c r="BN456" s="82"/>
      <c r="BO456" s="73"/>
      <c r="BP456" s="68"/>
      <c r="BQ456" s="73"/>
      <c r="BR456" s="48"/>
    </row>
    <row r="457" spans="1:70" s="47" customFormat="1" ht="34.799999999999997" customHeight="1" x14ac:dyDescent="0.3">
      <c r="A457" s="60"/>
      <c r="B457" s="61" t="e">
        <f>VLOOKUP(E457,'Active-Bldg List ref'!$A:$E,4,FALSE)</f>
        <v>#N/A</v>
      </c>
      <c r="C457" s="61" t="e">
        <f>VLOOKUP(E457,'Active-Bldg List ref'!$A:$E,5,FALSE)</f>
        <v>#N/A</v>
      </c>
      <c r="D457" s="61" t="e">
        <f>VLOOKUP(E457,'Active-Bldg List ref'!$A:$B,2,FALSE)</f>
        <v>#N/A</v>
      </c>
      <c r="E457" s="61" t="e">
        <f>INDEX('Active-Bldg List ref'!$A:$A,MATCH(F457,'Active-Bldg List ref'!$C:$C,0))</f>
        <v>#N/A</v>
      </c>
      <c r="F457" s="62"/>
      <c r="G457" s="63"/>
      <c r="H457" s="64"/>
      <c r="I457" s="61" t="e">
        <f>INDEX('Keyword &amp; Type ref'!B:B,MATCH(K457,'Keyword &amp; Type ref'!D:D,0))</f>
        <v>#N/A</v>
      </c>
      <c r="J457" s="66" t="e">
        <f>INDEX('Keyword &amp; Type ref'!F:F,MATCH(L457,'Keyword &amp; Type ref'!H:H,0))</f>
        <v>#N/A</v>
      </c>
      <c r="K457" s="65"/>
      <c r="L457" s="65"/>
      <c r="M457" s="62"/>
      <c r="N457" s="67"/>
      <c r="O457" s="68"/>
      <c r="P457" s="68"/>
      <c r="Q457" s="69" t="e">
        <f>INDEX('Keyword &amp; Type ref'!$F:$V,MATCH(J457,'Keyword &amp; Type ref'!$F:$F,0),MATCH(B457,'Keyword &amp; Type ref'!$1:$1,0))</f>
        <v>#N/A</v>
      </c>
      <c r="R457" s="70" t="e">
        <f>VLOOKUP(J457,'Keyword &amp; Type ref'!$F:$L,7,FALSE)</f>
        <v>#N/A</v>
      </c>
      <c r="S457" s="71" t="e">
        <f>CONCATENATE(E457,":",VLOOKUP(J457,'Keyword &amp; Type ref'!F:H, 3,FALSE),":",$X457)</f>
        <v>#N/A</v>
      </c>
      <c r="T457" s="72" t="e">
        <f t="shared" si="14"/>
        <v>#N/A</v>
      </c>
      <c r="U457" s="73"/>
      <c r="V457" s="74" t="e">
        <f t="shared" si="15"/>
        <v>#N/A</v>
      </c>
      <c r="W457" s="75"/>
      <c r="X457" s="68"/>
      <c r="Y457" s="68"/>
      <c r="Z457" s="76"/>
      <c r="AA457" s="77" t="e">
        <f>INDEX('MFR_List ref'!$A:$A,MATCH($AB457,'MFR_List ref'!$B:$B,0))</f>
        <v>#N/A</v>
      </c>
      <c r="AB457" s="62"/>
      <c r="AC457" s="78"/>
      <c r="AD457" s="79"/>
      <c r="AE457" s="80"/>
      <c r="AF457" s="60"/>
      <c r="AG457" s="73"/>
      <c r="AH457" s="73"/>
      <c r="AI457" s="73"/>
      <c r="AJ457" s="60"/>
      <c r="AK457" s="73"/>
      <c r="AL457" s="73"/>
      <c r="AM457" s="81"/>
      <c r="AN457" s="73"/>
      <c r="AO457" s="78"/>
      <c r="AP457" s="78"/>
      <c r="AQ457" s="78"/>
      <c r="AR457" s="78"/>
      <c r="AS457" s="73"/>
      <c r="AT457" s="73"/>
      <c r="AU457" s="73"/>
      <c r="AV457" s="78"/>
      <c r="AW457" s="73"/>
      <c r="AX457" s="73"/>
      <c r="AY457" s="82"/>
      <c r="AZ457" s="82"/>
      <c r="BA457" s="73"/>
      <c r="BB457" s="73"/>
      <c r="BC457" s="82"/>
      <c r="BD457" s="73"/>
      <c r="BE457" s="73"/>
      <c r="BF457" s="73"/>
      <c r="BG457" s="73"/>
      <c r="BH457" s="82"/>
      <c r="BI457" s="82"/>
      <c r="BJ457" s="82"/>
      <c r="BK457" s="82"/>
      <c r="BL457" s="82"/>
      <c r="BM457" s="82"/>
      <c r="BN457" s="82"/>
      <c r="BO457" s="73"/>
      <c r="BP457" s="68"/>
      <c r="BQ457" s="73"/>
      <c r="BR457" s="48"/>
    </row>
    <row r="458" spans="1:70" s="47" customFormat="1" ht="34.799999999999997" customHeight="1" x14ac:dyDescent="0.3">
      <c r="A458" s="60"/>
      <c r="B458" s="61" t="e">
        <f>VLOOKUP(E458,'Active-Bldg List ref'!$A:$E,4,FALSE)</f>
        <v>#N/A</v>
      </c>
      <c r="C458" s="61" t="e">
        <f>VLOOKUP(E458,'Active-Bldg List ref'!$A:$E,5,FALSE)</f>
        <v>#N/A</v>
      </c>
      <c r="D458" s="61" t="e">
        <f>VLOOKUP(E458,'Active-Bldg List ref'!$A:$B,2,FALSE)</f>
        <v>#N/A</v>
      </c>
      <c r="E458" s="61" t="e">
        <f>INDEX('Active-Bldg List ref'!$A:$A,MATCH(F458,'Active-Bldg List ref'!$C:$C,0))</f>
        <v>#N/A</v>
      </c>
      <c r="F458" s="62"/>
      <c r="G458" s="63"/>
      <c r="H458" s="64"/>
      <c r="I458" s="61" t="e">
        <f>INDEX('Keyword &amp; Type ref'!B:B,MATCH(K458,'Keyword &amp; Type ref'!D:D,0))</f>
        <v>#N/A</v>
      </c>
      <c r="J458" s="66" t="e">
        <f>INDEX('Keyword &amp; Type ref'!F:F,MATCH(L458,'Keyword &amp; Type ref'!H:H,0))</f>
        <v>#N/A</v>
      </c>
      <c r="K458" s="65"/>
      <c r="L458" s="65"/>
      <c r="M458" s="62"/>
      <c r="N458" s="67"/>
      <c r="O458" s="68"/>
      <c r="P458" s="68"/>
      <c r="Q458" s="69" t="e">
        <f>INDEX('Keyword &amp; Type ref'!$F:$V,MATCH(J458,'Keyword &amp; Type ref'!$F:$F,0),MATCH(B458,'Keyword &amp; Type ref'!$1:$1,0))</f>
        <v>#N/A</v>
      </c>
      <c r="R458" s="70" t="e">
        <f>VLOOKUP(J458,'Keyword &amp; Type ref'!$F:$L,7,FALSE)</f>
        <v>#N/A</v>
      </c>
      <c r="S458" s="71" t="e">
        <f>CONCATENATE(E458,":",VLOOKUP(J458,'Keyword &amp; Type ref'!F:H, 3,FALSE),":",$X458)</f>
        <v>#N/A</v>
      </c>
      <c r="T458" s="72" t="e">
        <f t="shared" si="14"/>
        <v>#N/A</v>
      </c>
      <c r="U458" s="73"/>
      <c r="V458" s="74" t="e">
        <f t="shared" si="15"/>
        <v>#N/A</v>
      </c>
      <c r="W458" s="75"/>
      <c r="X458" s="68"/>
      <c r="Y458" s="68"/>
      <c r="Z458" s="76"/>
      <c r="AA458" s="77" t="e">
        <f>INDEX('MFR_List ref'!$A:$A,MATCH($AB458,'MFR_List ref'!$B:$B,0))</f>
        <v>#N/A</v>
      </c>
      <c r="AB458" s="62"/>
      <c r="AC458" s="78"/>
      <c r="AD458" s="79"/>
      <c r="AE458" s="80"/>
      <c r="AF458" s="60"/>
      <c r="AG458" s="73"/>
      <c r="AH458" s="73"/>
      <c r="AI458" s="73"/>
      <c r="AJ458" s="60"/>
      <c r="AK458" s="73"/>
      <c r="AL458" s="73"/>
      <c r="AM458" s="81"/>
      <c r="AN458" s="73"/>
      <c r="AO458" s="78"/>
      <c r="AP458" s="78"/>
      <c r="AQ458" s="78"/>
      <c r="AR458" s="78"/>
      <c r="AS458" s="73"/>
      <c r="AT458" s="73"/>
      <c r="AU458" s="73"/>
      <c r="AV458" s="78"/>
      <c r="AW458" s="73"/>
      <c r="AX458" s="73"/>
      <c r="AY458" s="82"/>
      <c r="AZ458" s="82"/>
      <c r="BA458" s="73"/>
      <c r="BB458" s="73"/>
      <c r="BC458" s="82"/>
      <c r="BD458" s="73"/>
      <c r="BE458" s="73"/>
      <c r="BF458" s="73"/>
      <c r="BG458" s="73"/>
      <c r="BH458" s="82"/>
      <c r="BI458" s="82"/>
      <c r="BJ458" s="82"/>
      <c r="BK458" s="82"/>
      <c r="BL458" s="82"/>
      <c r="BM458" s="82"/>
      <c r="BN458" s="82"/>
      <c r="BO458" s="73"/>
      <c r="BP458" s="68"/>
      <c r="BQ458" s="73"/>
      <c r="BR458" s="48"/>
    </row>
    <row r="459" spans="1:70" s="47" customFormat="1" ht="34.799999999999997" customHeight="1" x14ac:dyDescent="0.3">
      <c r="A459" s="60"/>
      <c r="B459" s="61" t="e">
        <f>VLOOKUP(E459,'Active-Bldg List ref'!$A:$E,4,FALSE)</f>
        <v>#N/A</v>
      </c>
      <c r="C459" s="61" t="e">
        <f>VLOOKUP(E459,'Active-Bldg List ref'!$A:$E,5,FALSE)</f>
        <v>#N/A</v>
      </c>
      <c r="D459" s="61" t="e">
        <f>VLOOKUP(E459,'Active-Bldg List ref'!$A:$B,2,FALSE)</f>
        <v>#N/A</v>
      </c>
      <c r="E459" s="61" t="e">
        <f>INDEX('Active-Bldg List ref'!$A:$A,MATCH(F459,'Active-Bldg List ref'!$C:$C,0))</f>
        <v>#N/A</v>
      </c>
      <c r="F459" s="62"/>
      <c r="G459" s="63"/>
      <c r="H459" s="64"/>
      <c r="I459" s="61" t="e">
        <f>INDEX('Keyword &amp; Type ref'!B:B,MATCH(K459,'Keyword &amp; Type ref'!D:D,0))</f>
        <v>#N/A</v>
      </c>
      <c r="J459" s="66" t="e">
        <f>INDEX('Keyword &amp; Type ref'!F:F,MATCH(L459,'Keyword &amp; Type ref'!H:H,0))</f>
        <v>#N/A</v>
      </c>
      <c r="K459" s="65"/>
      <c r="L459" s="65"/>
      <c r="M459" s="62"/>
      <c r="N459" s="67"/>
      <c r="O459" s="68"/>
      <c r="P459" s="68"/>
      <c r="Q459" s="69" t="e">
        <f>INDEX('Keyword &amp; Type ref'!$F:$V,MATCH(J459,'Keyword &amp; Type ref'!$F:$F,0),MATCH(B459,'Keyword &amp; Type ref'!$1:$1,0))</f>
        <v>#N/A</v>
      </c>
      <c r="R459" s="70" t="e">
        <f>VLOOKUP(J459,'Keyword &amp; Type ref'!$F:$L,7,FALSE)</f>
        <v>#N/A</v>
      </c>
      <c r="S459" s="71" t="e">
        <f>CONCATENATE(E459,":",VLOOKUP(J459,'Keyword &amp; Type ref'!F:H, 3,FALSE),":",$X459)</f>
        <v>#N/A</v>
      </c>
      <c r="T459" s="72" t="e">
        <f t="shared" si="14"/>
        <v>#N/A</v>
      </c>
      <c r="U459" s="73"/>
      <c r="V459" s="74" t="e">
        <f t="shared" si="15"/>
        <v>#N/A</v>
      </c>
      <c r="W459" s="75"/>
      <c r="X459" s="68"/>
      <c r="Y459" s="68"/>
      <c r="Z459" s="76"/>
      <c r="AA459" s="77" t="e">
        <f>INDEX('MFR_List ref'!$A:$A,MATCH($AB459,'MFR_List ref'!$B:$B,0))</f>
        <v>#N/A</v>
      </c>
      <c r="AB459" s="62"/>
      <c r="AC459" s="78"/>
      <c r="AD459" s="79"/>
      <c r="AE459" s="80"/>
      <c r="AF459" s="60"/>
      <c r="AG459" s="73"/>
      <c r="AH459" s="73"/>
      <c r="AI459" s="73"/>
      <c r="AJ459" s="60"/>
      <c r="AK459" s="73"/>
      <c r="AL459" s="73"/>
      <c r="AM459" s="81"/>
      <c r="AN459" s="73"/>
      <c r="AO459" s="78"/>
      <c r="AP459" s="78"/>
      <c r="AQ459" s="78"/>
      <c r="AR459" s="78"/>
      <c r="AS459" s="73"/>
      <c r="AT459" s="73"/>
      <c r="AU459" s="73"/>
      <c r="AV459" s="78"/>
      <c r="AW459" s="73"/>
      <c r="AX459" s="73"/>
      <c r="AY459" s="82"/>
      <c r="AZ459" s="82"/>
      <c r="BA459" s="73"/>
      <c r="BB459" s="73"/>
      <c r="BC459" s="82"/>
      <c r="BD459" s="73"/>
      <c r="BE459" s="73"/>
      <c r="BF459" s="73"/>
      <c r="BG459" s="73"/>
      <c r="BH459" s="82"/>
      <c r="BI459" s="82"/>
      <c r="BJ459" s="82"/>
      <c r="BK459" s="82"/>
      <c r="BL459" s="82"/>
      <c r="BM459" s="82"/>
      <c r="BN459" s="82"/>
      <c r="BO459" s="73"/>
      <c r="BP459" s="68"/>
      <c r="BQ459" s="73"/>
      <c r="BR459" s="48"/>
    </row>
    <row r="460" spans="1:70" s="47" customFormat="1" ht="34.799999999999997" customHeight="1" x14ac:dyDescent="0.3">
      <c r="A460" s="60"/>
      <c r="B460" s="61" t="e">
        <f>VLOOKUP(E460,'Active-Bldg List ref'!$A:$E,4,FALSE)</f>
        <v>#N/A</v>
      </c>
      <c r="C460" s="61" t="e">
        <f>VLOOKUP(E460,'Active-Bldg List ref'!$A:$E,5,FALSE)</f>
        <v>#N/A</v>
      </c>
      <c r="D460" s="61" t="e">
        <f>VLOOKUP(E460,'Active-Bldg List ref'!$A:$B,2,FALSE)</f>
        <v>#N/A</v>
      </c>
      <c r="E460" s="61" t="e">
        <f>INDEX('Active-Bldg List ref'!$A:$A,MATCH(F460,'Active-Bldg List ref'!$C:$C,0))</f>
        <v>#N/A</v>
      </c>
      <c r="F460" s="62"/>
      <c r="G460" s="63"/>
      <c r="H460" s="64"/>
      <c r="I460" s="61" t="e">
        <f>INDEX('Keyword &amp; Type ref'!B:B,MATCH(K460,'Keyword &amp; Type ref'!D:D,0))</f>
        <v>#N/A</v>
      </c>
      <c r="J460" s="66" t="e">
        <f>INDEX('Keyword &amp; Type ref'!F:F,MATCH(L460,'Keyword &amp; Type ref'!H:H,0))</f>
        <v>#N/A</v>
      </c>
      <c r="K460" s="65"/>
      <c r="L460" s="65"/>
      <c r="M460" s="62"/>
      <c r="N460" s="67"/>
      <c r="O460" s="68"/>
      <c r="P460" s="68"/>
      <c r="Q460" s="69" t="e">
        <f>INDEX('Keyword &amp; Type ref'!$F:$V,MATCH(J460,'Keyword &amp; Type ref'!$F:$F,0),MATCH(B460,'Keyword &amp; Type ref'!$1:$1,0))</f>
        <v>#N/A</v>
      </c>
      <c r="R460" s="70" t="e">
        <f>VLOOKUP(J460,'Keyword &amp; Type ref'!$F:$L,7,FALSE)</f>
        <v>#N/A</v>
      </c>
      <c r="S460" s="71" t="e">
        <f>CONCATENATE(E460,":",VLOOKUP(J460,'Keyword &amp; Type ref'!F:H, 3,FALSE),":",$X460)</f>
        <v>#N/A</v>
      </c>
      <c r="T460" s="72" t="e">
        <f t="shared" si="14"/>
        <v>#N/A</v>
      </c>
      <c r="U460" s="73"/>
      <c r="V460" s="74" t="e">
        <f t="shared" si="15"/>
        <v>#N/A</v>
      </c>
      <c r="W460" s="75"/>
      <c r="X460" s="68"/>
      <c r="Y460" s="68"/>
      <c r="Z460" s="76"/>
      <c r="AA460" s="77" t="e">
        <f>INDEX('MFR_List ref'!$A:$A,MATCH($AB460,'MFR_List ref'!$B:$B,0))</f>
        <v>#N/A</v>
      </c>
      <c r="AB460" s="62"/>
      <c r="AC460" s="78"/>
      <c r="AD460" s="79"/>
      <c r="AE460" s="80"/>
      <c r="AF460" s="60"/>
      <c r="AG460" s="73"/>
      <c r="AH460" s="73"/>
      <c r="AI460" s="73"/>
      <c r="AJ460" s="60"/>
      <c r="AK460" s="73"/>
      <c r="AL460" s="73"/>
      <c r="AM460" s="81"/>
      <c r="AN460" s="73"/>
      <c r="AO460" s="78"/>
      <c r="AP460" s="78"/>
      <c r="AQ460" s="78"/>
      <c r="AR460" s="78"/>
      <c r="AS460" s="73"/>
      <c r="AT460" s="73"/>
      <c r="AU460" s="73"/>
      <c r="AV460" s="78"/>
      <c r="AW460" s="73"/>
      <c r="AX460" s="73"/>
      <c r="AY460" s="82"/>
      <c r="AZ460" s="82"/>
      <c r="BA460" s="73"/>
      <c r="BB460" s="73"/>
      <c r="BC460" s="82"/>
      <c r="BD460" s="73"/>
      <c r="BE460" s="73"/>
      <c r="BF460" s="73"/>
      <c r="BG460" s="73"/>
      <c r="BH460" s="82"/>
      <c r="BI460" s="82"/>
      <c r="BJ460" s="82"/>
      <c r="BK460" s="82"/>
      <c r="BL460" s="82"/>
      <c r="BM460" s="82"/>
      <c r="BN460" s="82"/>
      <c r="BO460" s="73"/>
      <c r="BP460" s="68"/>
      <c r="BQ460" s="73"/>
      <c r="BR460" s="48"/>
    </row>
    <row r="461" spans="1:70" s="47" customFormat="1" ht="34.799999999999997" customHeight="1" x14ac:dyDescent="0.3">
      <c r="A461" s="60"/>
      <c r="B461" s="61" t="e">
        <f>VLOOKUP(E461,'Active-Bldg List ref'!$A:$E,4,FALSE)</f>
        <v>#N/A</v>
      </c>
      <c r="C461" s="61" t="e">
        <f>VLOOKUP(E461,'Active-Bldg List ref'!$A:$E,5,FALSE)</f>
        <v>#N/A</v>
      </c>
      <c r="D461" s="61" t="e">
        <f>VLOOKUP(E461,'Active-Bldg List ref'!$A:$B,2,FALSE)</f>
        <v>#N/A</v>
      </c>
      <c r="E461" s="61" t="e">
        <f>INDEX('Active-Bldg List ref'!$A:$A,MATCH(F461,'Active-Bldg List ref'!$C:$C,0))</f>
        <v>#N/A</v>
      </c>
      <c r="F461" s="62"/>
      <c r="G461" s="63"/>
      <c r="H461" s="64"/>
      <c r="I461" s="61" t="e">
        <f>INDEX('Keyword &amp; Type ref'!B:B,MATCH(K461,'Keyword &amp; Type ref'!D:D,0))</f>
        <v>#N/A</v>
      </c>
      <c r="J461" s="66" t="e">
        <f>INDEX('Keyword &amp; Type ref'!F:F,MATCH(L461,'Keyword &amp; Type ref'!H:H,0))</f>
        <v>#N/A</v>
      </c>
      <c r="K461" s="65"/>
      <c r="L461" s="65"/>
      <c r="M461" s="62"/>
      <c r="N461" s="67"/>
      <c r="O461" s="68"/>
      <c r="P461" s="68"/>
      <c r="Q461" s="69" t="e">
        <f>INDEX('Keyword &amp; Type ref'!$F:$V,MATCH(J461,'Keyword &amp; Type ref'!$F:$F,0),MATCH(B461,'Keyword &amp; Type ref'!$1:$1,0))</f>
        <v>#N/A</v>
      </c>
      <c r="R461" s="70" t="e">
        <f>VLOOKUP(J461,'Keyword &amp; Type ref'!$F:$L,7,FALSE)</f>
        <v>#N/A</v>
      </c>
      <c r="S461" s="71" t="e">
        <f>CONCATENATE(E461,":",VLOOKUP(J461,'Keyword &amp; Type ref'!F:H, 3,FALSE),":",$X461)</f>
        <v>#N/A</v>
      </c>
      <c r="T461" s="72" t="e">
        <f t="shared" si="14"/>
        <v>#N/A</v>
      </c>
      <c r="U461" s="73"/>
      <c r="V461" s="74" t="e">
        <f t="shared" si="15"/>
        <v>#N/A</v>
      </c>
      <c r="W461" s="75"/>
      <c r="X461" s="68"/>
      <c r="Y461" s="68"/>
      <c r="Z461" s="76"/>
      <c r="AA461" s="77" t="e">
        <f>INDEX('MFR_List ref'!$A:$A,MATCH($AB461,'MFR_List ref'!$B:$B,0))</f>
        <v>#N/A</v>
      </c>
      <c r="AB461" s="62"/>
      <c r="AC461" s="78"/>
      <c r="AD461" s="79"/>
      <c r="AE461" s="80"/>
      <c r="AF461" s="60"/>
      <c r="AG461" s="73"/>
      <c r="AH461" s="73"/>
      <c r="AI461" s="73"/>
      <c r="AJ461" s="60"/>
      <c r="AK461" s="73"/>
      <c r="AL461" s="73"/>
      <c r="AM461" s="81"/>
      <c r="AN461" s="73"/>
      <c r="AO461" s="78"/>
      <c r="AP461" s="78"/>
      <c r="AQ461" s="78"/>
      <c r="AR461" s="78"/>
      <c r="AS461" s="73"/>
      <c r="AT461" s="73"/>
      <c r="AU461" s="73"/>
      <c r="AV461" s="78"/>
      <c r="AW461" s="73"/>
      <c r="AX461" s="73"/>
      <c r="AY461" s="82"/>
      <c r="AZ461" s="82"/>
      <c r="BA461" s="73"/>
      <c r="BB461" s="73"/>
      <c r="BC461" s="82"/>
      <c r="BD461" s="73"/>
      <c r="BE461" s="73"/>
      <c r="BF461" s="73"/>
      <c r="BG461" s="73"/>
      <c r="BH461" s="82"/>
      <c r="BI461" s="82"/>
      <c r="BJ461" s="82"/>
      <c r="BK461" s="82"/>
      <c r="BL461" s="82"/>
      <c r="BM461" s="82"/>
      <c r="BN461" s="82"/>
      <c r="BO461" s="73"/>
      <c r="BP461" s="68"/>
      <c r="BQ461" s="73"/>
      <c r="BR461" s="48"/>
    </row>
    <row r="462" spans="1:70" s="47" customFormat="1" ht="34.799999999999997" customHeight="1" x14ac:dyDescent="0.3">
      <c r="A462" s="60"/>
      <c r="B462" s="61" t="e">
        <f>VLOOKUP(E462,'Active-Bldg List ref'!$A:$E,4,FALSE)</f>
        <v>#N/A</v>
      </c>
      <c r="C462" s="61" t="e">
        <f>VLOOKUP(E462,'Active-Bldg List ref'!$A:$E,5,FALSE)</f>
        <v>#N/A</v>
      </c>
      <c r="D462" s="61" t="e">
        <f>VLOOKUP(E462,'Active-Bldg List ref'!$A:$B,2,FALSE)</f>
        <v>#N/A</v>
      </c>
      <c r="E462" s="61" t="e">
        <f>INDEX('Active-Bldg List ref'!$A:$A,MATCH(F462,'Active-Bldg List ref'!$C:$C,0))</f>
        <v>#N/A</v>
      </c>
      <c r="F462" s="62"/>
      <c r="G462" s="63"/>
      <c r="H462" s="64"/>
      <c r="I462" s="61" t="e">
        <f>INDEX('Keyword &amp; Type ref'!B:B,MATCH(K462,'Keyword &amp; Type ref'!D:D,0))</f>
        <v>#N/A</v>
      </c>
      <c r="J462" s="66" t="e">
        <f>INDEX('Keyword &amp; Type ref'!F:F,MATCH(L462,'Keyword &amp; Type ref'!H:H,0))</f>
        <v>#N/A</v>
      </c>
      <c r="K462" s="65"/>
      <c r="L462" s="65"/>
      <c r="M462" s="62"/>
      <c r="N462" s="67"/>
      <c r="O462" s="68"/>
      <c r="P462" s="68"/>
      <c r="Q462" s="69" t="e">
        <f>INDEX('Keyword &amp; Type ref'!$F:$V,MATCH(J462,'Keyword &amp; Type ref'!$F:$F,0),MATCH(B462,'Keyword &amp; Type ref'!$1:$1,0))</f>
        <v>#N/A</v>
      </c>
      <c r="R462" s="70" t="e">
        <f>VLOOKUP(J462,'Keyword &amp; Type ref'!$F:$L,7,FALSE)</f>
        <v>#N/A</v>
      </c>
      <c r="S462" s="71" t="e">
        <f>CONCATENATE(E462,":",VLOOKUP(J462,'Keyword &amp; Type ref'!F:H, 3,FALSE),":",$X462)</f>
        <v>#N/A</v>
      </c>
      <c r="T462" s="72" t="e">
        <f t="shared" si="14"/>
        <v>#N/A</v>
      </c>
      <c r="U462" s="73"/>
      <c r="V462" s="74" t="e">
        <f t="shared" si="15"/>
        <v>#N/A</v>
      </c>
      <c r="W462" s="75"/>
      <c r="X462" s="68"/>
      <c r="Y462" s="68"/>
      <c r="Z462" s="76"/>
      <c r="AA462" s="77" t="e">
        <f>INDEX('MFR_List ref'!$A:$A,MATCH($AB462,'MFR_List ref'!$B:$B,0))</f>
        <v>#N/A</v>
      </c>
      <c r="AB462" s="62"/>
      <c r="AC462" s="78"/>
      <c r="AD462" s="79"/>
      <c r="AE462" s="80"/>
      <c r="AF462" s="60"/>
      <c r="AG462" s="73"/>
      <c r="AH462" s="73"/>
      <c r="AI462" s="73"/>
      <c r="AJ462" s="60"/>
      <c r="AK462" s="73"/>
      <c r="AL462" s="73"/>
      <c r="AM462" s="81"/>
      <c r="AN462" s="73"/>
      <c r="AO462" s="78"/>
      <c r="AP462" s="78"/>
      <c r="AQ462" s="78"/>
      <c r="AR462" s="78"/>
      <c r="AS462" s="73"/>
      <c r="AT462" s="73"/>
      <c r="AU462" s="73"/>
      <c r="AV462" s="78"/>
      <c r="AW462" s="73"/>
      <c r="AX462" s="73"/>
      <c r="AY462" s="82"/>
      <c r="AZ462" s="82"/>
      <c r="BA462" s="73"/>
      <c r="BB462" s="73"/>
      <c r="BC462" s="82"/>
      <c r="BD462" s="73"/>
      <c r="BE462" s="73"/>
      <c r="BF462" s="73"/>
      <c r="BG462" s="73"/>
      <c r="BH462" s="82"/>
      <c r="BI462" s="82"/>
      <c r="BJ462" s="82"/>
      <c r="BK462" s="82"/>
      <c r="BL462" s="82"/>
      <c r="BM462" s="82"/>
      <c r="BN462" s="82"/>
      <c r="BO462" s="73"/>
      <c r="BP462" s="68"/>
      <c r="BQ462" s="73"/>
      <c r="BR462" s="48"/>
    </row>
    <row r="463" spans="1:70" s="47" customFormat="1" ht="34.799999999999997" customHeight="1" x14ac:dyDescent="0.3">
      <c r="A463" s="60"/>
      <c r="B463" s="61" t="e">
        <f>VLOOKUP(E463,'Active-Bldg List ref'!$A:$E,4,FALSE)</f>
        <v>#N/A</v>
      </c>
      <c r="C463" s="61" t="e">
        <f>VLOOKUP(E463,'Active-Bldg List ref'!$A:$E,5,FALSE)</f>
        <v>#N/A</v>
      </c>
      <c r="D463" s="61" t="e">
        <f>VLOOKUP(E463,'Active-Bldg List ref'!$A:$B,2,FALSE)</f>
        <v>#N/A</v>
      </c>
      <c r="E463" s="61" t="e">
        <f>INDEX('Active-Bldg List ref'!$A:$A,MATCH(F463,'Active-Bldg List ref'!$C:$C,0))</f>
        <v>#N/A</v>
      </c>
      <c r="F463" s="62"/>
      <c r="G463" s="63"/>
      <c r="H463" s="64"/>
      <c r="I463" s="61" t="e">
        <f>INDEX('Keyword &amp; Type ref'!B:B,MATCH(K463,'Keyword &amp; Type ref'!D:D,0))</f>
        <v>#N/A</v>
      </c>
      <c r="J463" s="66" t="e">
        <f>INDEX('Keyword &amp; Type ref'!F:F,MATCH(L463,'Keyword &amp; Type ref'!H:H,0))</f>
        <v>#N/A</v>
      </c>
      <c r="K463" s="65"/>
      <c r="L463" s="65"/>
      <c r="M463" s="62"/>
      <c r="N463" s="67"/>
      <c r="O463" s="68"/>
      <c r="P463" s="68"/>
      <c r="Q463" s="69" t="e">
        <f>INDEX('Keyword &amp; Type ref'!$F:$V,MATCH(J463,'Keyword &amp; Type ref'!$F:$F,0),MATCH(B463,'Keyword &amp; Type ref'!$1:$1,0))</f>
        <v>#N/A</v>
      </c>
      <c r="R463" s="70" t="e">
        <f>VLOOKUP(J463,'Keyword &amp; Type ref'!$F:$L,7,FALSE)</f>
        <v>#N/A</v>
      </c>
      <c r="S463" s="71" t="e">
        <f>CONCATENATE(E463,":",VLOOKUP(J463,'Keyword &amp; Type ref'!F:H, 3,FALSE),":",$X463)</f>
        <v>#N/A</v>
      </c>
      <c r="T463" s="72" t="e">
        <f t="shared" si="14"/>
        <v>#N/A</v>
      </c>
      <c r="U463" s="73"/>
      <c r="V463" s="74" t="e">
        <f t="shared" si="15"/>
        <v>#N/A</v>
      </c>
      <c r="W463" s="75"/>
      <c r="X463" s="68"/>
      <c r="Y463" s="68"/>
      <c r="Z463" s="76"/>
      <c r="AA463" s="77" t="e">
        <f>INDEX('MFR_List ref'!$A:$A,MATCH($AB463,'MFR_List ref'!$B:$B,0))</f>
        <v>#N/A</v>
      </c>
      <c r="AB463" s="62"/>
      <c r="AC463" s="78"/>
      <c r="AD463" s="79"/>
      <c r="AE463" s="80"/>
      <c r="AF463" s="60"/>
      <c r="AG463" s="73"/>
      <c r="AH463" s="73"/>
      <c r="AI463" s="73"/>
      <c r="AJ463" s="60"/>
      <c r="AK463" s="73"/>
      <c r="AL463" s="73"/>
      <c r="AM463" s="81"/>
      <c r="AN463" s="73"/>
      <c r="AO463" s="78"/>
      <c r="AP463" s="78"/>
      <c r="AQ463" s="78"/>
      <c r="AR463" s="78"/>
      <c r="AS463" s="73"/>
      <c r="AT463" s="73"/>
      <c r="AU463" s="73"/>
      <c r="AV463" s="78"/>
      <c r="AW463" s="73"/>
      <c r="AX463" s="73"/>
      <c r="AY463" s="82"/>
      <c r="AZ463" s="82"/>
      <c r="BA463" s="73"/>
      <c r="BB463" s="73"/>
      <c r="BC463" s="82"/>
      <c r="BD463" s="73"/>
      <c r="BE463" s="73"/>
      <c r="BF463" s="73"/>
      <c r="BG463" s="73"/>
      <c r="BH463" s="82"/>
      <c r="BI463" s="82"/>
      <c r="BJ463" s="82"/>
      <c r="BK463" s="82"/>
      <c r="BL463" s="82"/>
      <c r="BM463" s="82"/>
      <c r="BN463" s="82"/>
      <c r="BO463" s="73"/>
      <c r="BP463" s="68"/>
      <c r="BQ463" s="73"/>
      <c r="BR463" s="48"/>
    </row>
    <row r="464" spans="1:70" s="47" customFormat="1" ht="34.799999999999997" customHeight="1" x14ac:dyDescent="0.3">
      <c r="A464" s="60"/>
      <c r="B464" s="61" t="e">
        <f>VLOOKUP(E464,'Active-Bldg List ref'!$A:$E,4,FALSE)</f>
        <v>#N/A</v>
      </c>
      <c r="C464" s="61" t="e">
        <f>VLOOKUP(E464,'Active-Bldg List ref'!$A:$E,5,FALSE)</f>
        <v>#N/A</v>
      </c>
      <c r="D464" s="61" t="e">
        <f>VLOOKUP(E464,'Active-Bldg List ref'!$A:$B,2,FALSE)</f>
        <v>#N/A</v>
      </c>
      <c r="E464" s="61" t="e">
        <f>INDEX('Active-Bldg List ref'!$A:$A,MATCH(F464,'Active-Bldg List ref'!$C:$C,0))</f>
        <v>#N/A</v>
      </c>
      <c r="F464" s="62"/>
      <c r="G464" s="63"/>
      <c r="H464" s="64"/>
      <c r="I464" s="61" t="e">
        <f>INDEX('Keyword &amp; Type ref'!B:B,MATCH(K464,'Keyword &amp; Type ref'!D:D,0))</f>
        <v>#N/A</v>
      </c>
      <c r="J464" s="66" t="e">
        <f>INDEX('Keyword &amp; Type ref'!F:F,MATCH(L464,'Keyword &amp; Type ref'!H:H,0))</f>
        <v>#N/A</v>
      </c>
      <c r="K464" s="65"/>
      <c r="L464" s="65"/>
      <c r="M464" s="62"/>
      <c r="N464" s="67"/>
      <c r="O464" s="68"/>
      <c r="P464" s="68"/>
      <c r="Q464" s="69" t="e">
        <f>INDEX('Keyword &amp; Type ref'!$F:$V,MATCH(J464,'Keyword &amp; Type ref'!$F:$F,0),MATCH(B464,'Keyword &amp; Type ref'!$1:$1,0))</f>
        <v>#N/A</v>
      </c>
      <c r="R464" s="70" t="e">
        <f>VLOOKUP(J464,'Keyword &amp; Type ref'!$F:$L,7,FALSE)</f>
        <v>#N/A</v>
      </c>
      <c r="S464" s="71" t="e">
        <f>CONCATENATE(E464,":",VLOOKUP(J464,'Keyword &amp; Type ref'!F:H, 3,FALSE),":",$X464)</f>
        <v>#N/A</v>
      </c>
      <c r="T464" s="72" t="e">
        <f t="shared" si="14"/>
        <v>#N/A</v>
      </c>
      <c r="U464" s="73"/>
      <c r="V464" s="74" t="e">
        <f t="shared" si="15"/>
        <v>#N/A</v>
      </c>
      <c r="W464" s="75"/>
      <c r="X464" s="68"/>
      <c r="Y464" s="68"/>
      <c r="Z464" s="76"/>
      <c r="AA464" s="77" t="e">
        <f>INDEX('MFR_List ref'!$A:$A,MATCH($AB464,'MFR_List ref'!$B:$B,0))</f>
        <v>#N/A</v>
      </c>
      <c r="AB464" s="62"/>
      <c r="AC464" s="78"/>
      <c r="AD464" s="79"/>
      <c r="AE464" s="80"/>
      <c r="AF464" s="60"/>
      <c r="AG464" s="73"/>
      <c r="AH464" s="73"/>
      <c r="AI464" s="73"/>
      <c r="AJ464" s="60"/>
      <c r="AK464" s="73"/>
      <c r="AL464" s="73"/>
      <c r="AM464" s="81"/>
      <c r="AN464" s="73"/>
      <c r="AO464" s="78"/>
      <c r="AP464" s="78"/>
      <c r="AQ464" s="78"/>
      <c r="AR464" s="78"/>
      <c r="AS464" s="73"/>
      <c r="AT464" s="73"/>
      <c r="AU464" s="73"/>
      <c r="AV464" s="78"/>
      <c r="AW464" s="73"/>
      <c r="AX464" s="73"/>
      <c r="AY464" s="82"/>
      <c r="AZ464" s="82"/>
      <c r="BA464" s="73"/>
      <c r="BB464" s="73"/>
      <c r="BC464" s="82"/>
      <c r="BD464" s="73"/>
      <c r="BE464" s="73"/>
      <c r="BF464" s="73"/>
      <c r="BG464" s="73"/>
      <c r="BH464" s="82"/>
      <c r="BI464" s="82"/>
      <c r="BJ464" s="82"/>
      <c r="BK464" s="82"/>
      <c r="BL464" s="82"/>
      <c r="BM464" s="82"/>
      <c r="BN464" s="82"/>
      <c r="BO464" s="73"/>
      <c r="BP464" s="68"/>
      <c r="BQ464" s="73"/>
      <c r="BR464" s="48"/>
    </row>
    <row r="465" spans="1:70" s="47" customFormat="1" ht="34.799999999999997" customHeight="1" x14ac:dyDescent="0.3">
      <c r="A465" s="60"/>
      <c r="B465" s="61" t="e">
        <f>VLOOKUP(E465,'Active-Bldg List ref'!$A:$E,4,FALSE)</f>
        <v>#N/A</v>
      </c>
      <c r="C465" s="61" t="e">
        <f>VLOOKUP(E465,'Active-Bldg List ref'!$A:$E,5,FALSE)</f>
        <v>#N/A</v>
      </c>
      <c r="D465" s="61" t="e">
        <f>VLOOKUP(E465,'Active-Bldg List ref'!$A:$B,2,FALSE)</f>
        <v>#N/A</v>
      </c>
      <c r="E465" s="61" t="e">
        <f>INDEX('Active-Bldg List ref'!$A:$A,MATCH(F465,'Active-Bldg List ref'!$C:$C,0))</f>
        <v>#N/A</v>
      </c>
      <c r="F465" s="62"/>
      <c r="G465" s="63"/>
      <c r="H465" s="64"/>
      <c r="I465" s="61" t="e">
        <f>INDEX('Keyword &amp; Type ref'!B:B,MATCH(K465,'Keyword &amp; Type ref'!D:D,0))</f>
        <v>#N/A</v>
      </c>
      <c r="J465" s="66" t="e">
        <f>INDEX('Keyword &amp; Type ref'!F:F,MATCH(L465,'Keyword &amp; Type ref'!H:H,0))</f>
        <v>#N/A</v>
      </c>
      <c r="K465" s="65"/>
      <c r="L465" s="65"/>
      <c r="M465" s="62"/>
      <c r="N465" s="67"/>
      <c r="O465" s="68"/>
      <c r="P465" s="68"/>
      <c r="Q465" s="69" t="e">
        <f>INDEX('Keyword &amp; Type ref'!$F:$V,MATCH(J465,'Keyword &amp; Type ref'!$F:$F,0),MATCH(B465,'Keyword &amp; Type ref'!$1:$1,0))</f>
        <v>#N/A</v>
      </c>
      <c r="R465" s="70" t="e">
        <f>VLOOKUP(J465,'Keyword &amp; Type ref'!$F:$L,7,FALSE)</f>
        <v>#N/A</v>
      </c>
      <c r="S465" s="71" t="e">
        <f>CONCATENATE(E465,":",VLOOKUP(J465,'Keyword &amp; Type ref'!F:H, 3,FALSE),":",$X465)</f>
        <v>#N/A</v>
      </c>
      <c r="T465" s="72" t="e">
        <f t="shared" si="14"/>
        <v>#N/A</v>
      </c>
      <c r="U465" s="73"/>
      <c r="V465" s="74" t="e">
        <f t="shared" si="15"/>
        <v>#N/A</v>
      </c>
      <c r="W465" s="75"/>
      <c r="X465" s="68"/>
      <c r="Y465" s="68"/>
      <c r="Z465" s="76"/>
      <c r="AA465" s="77" t="e">
        <f>INDEX('MFR_List ref'!$A:$A,MATCH($AB465,'MFR_List ref'!$B:$B,0))</f>
        <v>#N/A</v>
      </c>
      <c r="AB465" s="62"/>
      <c r="AC465" s="78"/>
      <c r="AD465" s="79"/>
      <c r="AE465" s="80"/>
      <c r="AF465" s="60"/>
      <c r="AG465" s="73"/>
      <c r="AH465" s="73"/>
      <c r="AI465" s="73"/>
      <c r="AJ465" s="60"/>
      <c r="AK465" s="73"/>
      <c r="AL465" s="73"/>
      <c r="AM465" s="81"/>
      <c r="AN465" s="73"/>
      <c r="AO465" s="78"/>
      <c r="AP465" s="78"/>
      <c r="AQ465" s="78"/>
      <c r="AR465" s="78"/>
      <c r="AS465" s="73"/>
      <c r="AT465" s="73"/>
      <c r="AU465" s="73"/>
      <c r="AV465" s="78"/>
      <c r="AW465" s="73"/>
      <c r="AX465" s="73"/>
      <c r="AY465" s="82"/>
      <c r="AZ465" s="82"/>
      <c r="BA465" s="73"/>
      <c r="BB465" s="73"/>
      <c r="BC465" s="82"/>
      <c r="BD465" s="73"/>
      <c r="BE465" s="73"/>
      <c r="BF465" s="73"/>
      <c r="BG465" s="73"/>
      <c r="BH465" s="82"/>
      <c r="BI465" s="82"/>
      <c r="BJ465" s="82"/>
      <c r="BK465" s="82"/>
      <c r="BL465" s="82"/>
      <c r="BM465" s="82"/>
      <c r="BN465" s="82"/>
      <c r="BO465" s="73"/>
      <c r="BP465" s="68"/>
      <c r="BQ465" s="73"/>
      <c r="BR465" s="48"/>
    </row>
    <row r="466" spans="1:70" s="47" customFormat="1" ht="34.799999999999997" customHeight="1" x14ac:dyDescent="0.3">
      <c r="A466" s="60"/>
      <c r="B466" s="61" t="e">
        <f>VLOOKUP(E466,'Active-Bldg List ref'!$A:$E,4,FALSE)</f>
        <v>#N/A</v>
      </c>
      <c r="C466" s="61" t="e">
        <f>VLOOKUP(E466,'Active-Bldg List ref'!$A:$E,5,FALSE)</f>
        <v>#N/A</v>
      </c>
      <c r="D466" s="61" t="e">
        <f>VLOOKUP(E466,'Active-Bldg List ref'!$A:$B,2,FALSE)</f>
        <v>#N/A</v>
      </c>
      <c r="E466" s="61" t="e">
        <f>INDEX('Active-Bldg List ref'!$A:$A,MATCH(F466,'Active-Bldg List ref'!$C:$C,0))</f>
        <v>#N/A</v>
      </c>
      <c r="F466" s="62"/>
      <c r="G466" s="63"/>
      <c r="H466" s="64"/>
      <c r="I466" s="61" t="e">
        <f>INDEX('Keyword &amp; Type ref'!B:B,MATCH(K466,'Keyword &amp; Type ref'!D:D,0))</f>
        <v>#N/A</v>
      </c>
      <c r="J466" s="66" t="e">
        <f>INDEX('Keyword &amp; Type ref'!F:F,MATCH(L466,'Keyword &amp; Type ref'!H:H,0))</f>
        <v>#N/A</v>
      </c>
      <c r="K466" s="65"/>
      <c r="L466" s="65"/>
      <c r="M466" s="62"/>
      <c r="N466" s="67"/>
      <c r="O466" s="68"/>
      <c r="P466" s="68"/>
      <c r="Q466" s="69" t="e">
        <f>INDEX('Keyword &amp; Type ref'!$F:$V,MATCH(J466,'Keyword &amp; Type ref'!$F:$F,0),MATCH(B466,'Keyword &amp; Type ref'!$1:$1,0))</f>
        <v>#N/A</v>
      </c>
      <c r="R466" s="70" t="e">
        <f>VLOOKUP(J466,'Keyword &amp; Type ref'!$F:$L,7,FALSE)</f>
        <v>#N/A</v>
      </c>
      <c r="S466" s="71" t="e">
        <f>CONCATENATE(E466,":",VLOOKUP(J466,'Keyword &amp; Type ref'!F:H, 3,FALSE),":",$X466)</f>
        <v>#N/A</v>
      </c>
      <c r="T466" s="72" t="e">
        <f t="shared" si="14"/>
        <v>#N/A</v>
      </c>
      <c r="U466" s="73"/>
      <c r="V466" s="74" t="e">
        <f t="shared" si="15"/>
        <v>#N/A</v>
      </c>
      <c r="W466" s="75"/>
      <c r="X466" s="68"/>
      <c r="Y466" s="68"/>
      <c r="Z466" s="76"/>
      <c r="AA466" s="77" t="e">
        <f>INDEX('MFR_List ref'!$A:$A,MATCH($AB466,'MFR_List ref'!$B:$B,0))</f>
        <v>#N/A</v>
      </c>
      <c r="AB466" s="62"/>
      <c r="AC466" s="78"/>
      <c r="AD466" s="79"/>
      <c r="AE466" s="80"/>
      <c r="AF466" s="60"/>
      <c r="AG466" s="73"/>
      <c r="AH466" s="73"/>
      <c r="AI466" s="73"/>
      <c r="AJ466" s="60"/>
      <c r="AK466" s="73"/>
      <c r="AL466" s="73"/>
      <c r="AM466" s="81"/>
      <c r="AN466" s="73"/>
      <c r="AO466" s="78"/>
      <c r="AP466" s="78"/>
      <c r="AQ466" s="78"/>
      <c r="AR466" s="78"/>
      <c r="AS466" s="73"/>
      <c r="AT466" s="73"/>
      <c r="AU466" s="73"/>
      <c r="AV466" s="78"/>
      <c r="AW466" s="73"/>
      <c r="AX466" s="73"/>
      <c r="AY466" s="82"/>
      <c r="AZ466" s="82"/>
      <c r="BA466" s="73"/>
      <c r="BB466" s="73"/>
      <c r="BC466" s="82"/>
      <c r="BD466" s="73"/>
      <c r="BE466" s="73"/>
      <c r="BF466" s="73"/>
      <c r="BG466" s="73"/>
      <c r="BH466" s="82"/>
      <c r="BI466" s="82"/>
      <c r="BJ466" s="82"/>
      <c r="BK466" s="82"/>
      <c r="BL466" s="82"/>
      <c r="BM466" s="82"/>
      <c r="BN466" s="82"/>
      <c r="BO466" s="73"/>
      <c r="BP466" s="68"/>
      <c r="BQ466" s="73"/>
      <c r="BR466" s="48"/>
    </row>
    <row r="467" spans="1:70" s="47" customFormat="1" ht="34.799999999999997" customHeight="1" x14ac:dyDescent="0.3">
      <c r="A467" s="60"/>
      <c r="B467" s="61" t="e">
        <f>VLOOKUP(E467,'Active-Bldg List ref'!$A:$E,4,FALSE)</f>
        <v>#N/A</v>
      </c>
      <c r="C467" s="61" t="e">
        <f>VLOOKUP(E467,'Active-Bldg List ref'!$A:$E,5,FALSE)</f>
        <v>#N/A</v>
      </c>
      <c r="D467" s="61" t="e">
        <f>VLOOKUP(E467,'Active-Bldg List ref'!$A:$B,2,FALSE)</f>
        <v>#N/A</v>
      </c>
      <c r="E467" s="61" t="e">
        <f>INDEX('Active-Bldg List ref'!$A:$A,MATCH(F467,'Active-Bldg List ref'!$C:$C,0))</f>
        <v>#N/A</v>
      </c>
      <c r="F467" s="62"/>
      <c r="G467" s="63"/>
      <c r="H467" s="64"/>
      <c r="I467" s="61" t="e">
        <f>INDEX('Keyword &amp; Type ref'!B:B,MATCH(K467,'Keyword &amp; Type ref'!D:D,0))</f>
        <v>#N/A</v>
      </c>
      <c r="J467" s="66" t="e">
        <f>INDEX('Keyword &amp; Type ref'!F:F,MATCH(L467,'Keyword &amp; Type ref'!H:H,0))</f>
        <v>#N/A</v>
      </c>
      <c r="K467" s="65"/>
      <c r="L467" s="65"/>
      <c r="M467" s="62"/>
      <c r="N467" s="67"/>
      <c r="O467" s="68"/>
      <c r="P467" s="68"/>
      <c r="Q467" s="69" t="e">
        <f>INDEX('Keyword &amp; Type ref'!$F:$V,MATCH(J467,'Keyword &amp; Type ref'!$F:$F,0),MATCH(B467,'Keyword &amp; Type ref'!$1:$1,0))</f>
        <v>#N/A</v>
      </c>
      <c r="R467" s="70" t="e">
        <f>VLOOKUP(J467,'Keyword &amp; Type ref'!$F:$L,7,FALSE)</f>
        <v>#N/A</v>
      </c>
      <c r="S467" s="71" t="e">
        <f>CONCATENATE(E467,":",VLOOKUP(J467,'Keyword &amp; Type ref'!F:H, 3,FALSE),":",$X467)</f>
        <v>#N/A</v>
      </c>
      <c r="T467" s="72" t="e">
        <f t="shared" si="14"/>
        <v>#N/A</v>
      </c>
      <c r="U467" s="73"/>
      <c r="V467" s="74" t="e">
        <f t="shared" si="15"/>
        <v>#N/A</v>
      </c>
      <c r="W467" s="75"/>
      <c r="X467" s="68"/>
      <c r="Y467" s="68"/>
      <c r="Z467" s="76"/>
      <c r="AA467" s="77" t="e">
        <f>INDEX('MFR_List ref'!$A:$A,MATCH($AB467,'MFR_List ref'!$B:$B,0))</f>
        <v>#N/A</v>
      </c>
      <c r="AB467" s="62"/>
      <c r="AC467" s="78"/>
      <c r="AD467" s="79"/>
      <c r="AE467" s="80"/>
      <c r="AF467" s="60"/>
      <c r="AG467" s="73"/>
      <c r="AH467" s="73"/>
      <c r="AI467" s="73"/>
      <c r="AJ467" s="60"/>
      <c r="AK467" s="73"/>
      <c r="AL467" s="73"/>
      <c r="AM467" s="81"/>
      <c r="AN467" s="73"/>
      <c r="AO467" s="78"/>
      <c r="AP467" s="78"/>
      <c r="AQ467" s="78"/>
      <c r="AR467" s="78"/>
      <c r="AS467" s="73"/>
      <c r="AT467" s="73"/>
      <c r="AU467" s="73"/>
      <c r="AV467" s="78"/>
      <c r="AW467" s="73"/>
      <c r="AX467" s="73"/>
      <c r="AY467" s="82"/>
      <c r="AZ467" s="82"/>
      <c r="BA467" s="73"/>
      <c r="BB467" s="73"/>
      <c r="BC467" s="82"/>
      <c r="BD467" s="73"/>
      <c r="BE467" s="73"/>
      <c r="BF467" s="73"/>
      <c r="BG467" s="73"/>
      <c r="BH467" s="82"/>
      <c r="BI467" s="82"/>
      <c r="BJ467" s="82"/>
      <c r="BK467" s="82"/>
      <c r="BL467" s="82"/>
      <c r="BM467" s="82"/>
      <c r="BN467" s="82"/>
      <c r="BO467" s="73"/>
      <c r="BP467" s="68"/>
      <c r="BQ467" s="73"/>
      <c r="BR467" s="48"/>
    </row>
    <row r="468" spans="1:70" s="47" customFormat="1" ht="34.799999999999997" customHeight="1" x14ac:dyDescent="0.3">
      <c r="A468" s="60"/>
      <c r="B468" s="61" t="e">
        <f>VLOOKUP(E468,'Active-Bldg List ref'!$A:$E,4,FALSE)</f>
        <v>#N/A</v>
      </c>
      <c r="C468" s="61" t="e">
        <f>VLOOKUP(E468,'Active-Bldg List ref'!$A:$E,5,FALSE)</f>
        <v>#N/A</v>
      </c>
      <c r="D468" s="61" t="e">
        <f>VLOOKUP(E468,'Active-Bldg List ref'!$A:$B,2,FALSE)</f>
        <v>#N/A</v>
      </c>
      <c r="E468" s="61" t="e">
        <f>INDEX('Active-Bldg List ref'!$A:$A,MATCH(F468,'Active-Bldg List ref'!$C:$C,0))</f>
        <v>#N/A</v>
      </c>
      <c r="F468" s="62"/>
      <c r="G468" s="63"/>
      <c r="H468" s="64"/>
      <c r="I468" s="61" t="e">
        <f>INDEX('Keyword &amp; Type ref'!B:B,MATCH(K468,'Keyword &amp; Type ref'!D:D,0))</f>
        <v>#N/A</v>
      </c>
      <c r="J468" s="66" t="e">
        <f>INDEX('Keyword &amp; Type ref'!F:F,MATCH(L468,'Keyword &amp; Type ref'!H:H,0))</f>
        <v>#N/A</v>
      </c>
      <c r="K468" s="65"/>
      <c r="L468" s="65"/>
      <c r="M468" s="62"/>
      <c r="N468" s="67"/>
      <c r="O468" s="68"/>
      <c r="P468" s="68"/>
      <c r="Q468" s="69" t="e">
        <f>INDEX('Keyword &amp; Type ref'!$F:$V,MATCH(J468,'Keyword &amp; Type ref'!$F:$F,0),MATCH(B468,'Keyword &amp; Type ref'!$1:$1,0))</f>
        <v>#N/A</v>
      </c>
      <c r="R468" s="70" t="e">
        <f>VLOOKUP(J468,'Keyword &amp; Type ref'!$F:$L,7,FALSE)</f>
        <v>#N/A</v>
      </c>
      <c r="S468" s="71" t="e">
        <f>CONCATENATE(E468,":",VLOOKUP(J468,'Keyword &amp; Type ref'!F:H, 3,FALSE),":",$X468)</f>
        <v>#N/A</v>
      </c>
      <c r="T468" s="72" t="e">
        <f t="shared" si="14"/>
        <v>#N/A</v>
      </c>
      <c r="U468" s="73"/>
      <c r="V468" s="74" t="e">
        <f t="shared" si="15"/>
        <v>#N/A</v>
      </c>
      <c r="W468" s="75"/>
      <c r="X468" s="68"/>
      <c r="Y468" s="68"/>
      <c r="Z468" s="76"/>
      <c r="AA468" s="77" t="e">
        <f>INDEX('MFR_List ref'!$A:$A,MATCH($AB468,'MFR_List ref'!$B:$B,0))</f>
        <v>#N/A</v>
      </c>
      <c r="AB468" s="62"/>
      <c r="AC468" s="78"/>
      <c r="AD468" s="79"/>
      <c r="AE468" s="80"/>
      <c r="AF468" s="60"/>
      <c r="AG468" s="73"/>
      <c r="AH468" s="73"/>
      <c r="AI468" s="73"/>
      <c r="AJ468" s="60"/>
      <c r="AK468" s="73"/>
      <c r="AL468" s="73"/>
      <c r="AM468" s="81"/>
      <c r="AN468" s="73"/>
      <c r="AO468" s="78"/>
      <c r="AP468" s="78"/>
      <c r="AQ468" s="78"/>
      <c r="AR468" s="78"/>
      <c r="AS468" s="73"/>
      <c r="AT468" s="73"/>
      <c r="AU468" s="73"/>
      <c r="AV468" s="78"/>
      <c r="AW468" s="73"/>
      <c r="AX468" s="73"/>
      <c r="AY468" s="82"/>
      <c r="AZ468" s="82"/>
      <c r="BA468" s="73"/>
      <c r="BB468" s="73"/>
      <c r="BC468" s="82"/>
      <c r="BD468" s="73"/>
      <c r="BE468" s="73"/>
      <c r="BF468" s="73"/>
      <c r="BG468" s="73"/>
      <c r="BH468" s="82"/>
      <c r="BI468" s="82"/>
      <c r="BJ468" s="82"/>
      <c r="BK468" s="82"/>
      <c r="BL468" s="82"/>
      <c r="BM468" s="82"/>
      <c r="BN468" s="82"/>
      <c r="BO468" s="73"/>
      <c r="BP468" s="68"/>
      <c r="BQ468" s="73"/>
      <c r="BR468" s="48"/>
    </row>
    <row r="469" spans="1:70" s="47" customFormat="1" ht="34.799999999999997" customHeight="1" x14ac:dyDescent="0.3">
      <c r="A469" s="60"/>
      <c r="B469" s="61" t="e">
        <f>VLOOKUP(E469,'Active-Bldg List ref'!$A:$E,4,FALSE)</f>
        <v>#N/A</v>
      </c>
      <c r="C469" s="61" t="e">
        <f>VLOOKUP(E469,'Active-Bldg List ref'!$A:$E,5,FALSE)</f>
        <v>#N/A</v>
      </c>
      <c r="D469" s="61" t="e">
        <f>VLOOKUP(E469,'Active-Bldg List ref'!$A:$B,2,FALSE)</f>
        <v>#N/A</v>
      </c>
      <c r="E469" s="61" t="e">
        <f>INDEX('Active-Bldg List ref'!$A:$A,MATCH(F469,'Active-Bldg List ref'!$C:$C,0))</f>
        <v>#N/A</v>
      </c>
      <c r="F469" s="62"/>
      <c r="G469" s="63"/>
      <c r="H469" s="64"/>
      <c r="I469" s="61" t="e">
        <f>INDEX('Keyword &amp; Type ref'!B:B,MATCH(K469,'Keyword &amp; Type ref'!D:D,0))</f>
        <v>#N/A</v>
      </c>
      <c r="J469" s="66" t="e">
        <f>INDEX('Keyword &amp; Type ref'!F:F,MATCH(L469,'Keyword &amp; Type ref'!H:H,0))</f>
        <v>#N/A</v>
      </c>
      <c r="K469" s="65"/>
      <c r="L469" s="65"/>
      <c r="M469" s="62"/>
      <c r="N469" s="67"/>
      <c r="O469" s="68"/>
      <c r="P469" s="68"/>
      <c r="Q469" s="69" t="e">
        <f>INDEX('Keyword &amp; Type ref'!$F:$V,MATCH(J469,'Keyword &amp; Type ref'!$F:$F,0),MATCH(B469,'Keyword &amp; Type ref'!$1:$1,0))</f>
        <v>#N/A</v>
      </c>
      <c r="R469" s="70" t="e">
        <f>VLOOKUP(J469,'Keyword &amp; Type ref'!$F:$L,7,FALSE)</f>
        <v>#N/A</v>
      </c>
      <c r="S469" s="71" t="e">
        <f>CONCATENATE(E469,":",VLOOKUP(J469,'Keyword &amp; Type ref'!F:H, 3,FALSE),":",$X469)</f>
        <v>#N/A</v>
      </c>
      <c r="T469" s="72" t="e">
        <f t="shared" si="14"/>
        <v>#N/A</v>
      </c>
      <c r="U469" s="73"/>
      <c r="V469" s="74" t="e">
        <f t="shared" si="15"/>
        <v>#N/A</v>
      </c>
      <c r="W469" s="75"/>
      <c r="X469" s="68"/>
      <c r="Y469" s="68"/>
      <c r="Z469" s="76"/>
      <c r="AA469" s="77" t="e">
        <f>INDEX('MFR_List ref'!$A:$A,MATCH($AB469,'MFR_List ref'!$B:$B,0))</f>
        <v>#N/A</v>
      </c>
      <c r="AB469" s="62"/>
      <c r="AC469" s="78"/>
      <c r="AD469" s="79"/>
      <c r="AE469" s="80"/>
      <c r="AF469" s="60"/>
      <c r="AG469" s="73"/>
      <c r="AH469" s="73"/>
      <c r="AI469" s="73"/>
      <c r="AJ469" s="60"/>
      <c r="AK469" s="73"/>
      <c r="AL469" s="73"/>
      <c r="AM469" s="81"/>
      <c r="AN469" s="73"/>
      <c r="AO469" s="78"/>
      <c r="AP469" s="78"/>
      <c r="AQ469" s="78"/>
      <c r="AR469" s="78"/>
      <c r="AS469" s="73"/>
      <c r="AT469" s="73"/>
      <c r="AU469" s="73"/>
      <c r="AV469" s="78"/>
      <c r="AW469" s="73"/>
      <c r="AX469" s="73"/>
      <c r="AY469" s="82"/>
      <c r="AZ469" s="82"/>
      <c r="BA469" s="73"/>
      <c r="BB469" s="73"/>
      <c r="BC469" s="82"/>
      <c r="BD469" s="73"/>
      <c r="BE469" s="73"/>
      <c r="BF469" s="73"/>
      <c r="BG469" s="73"/>
      <c r="BH469" s="82"/>
      <c r="BI469" s="82"/>
      <c r="BJ469" s="82"/>
      <c r="BK469" s="82"/>
      <c r="BL469" s="82"/>
      <c r="BM469" s="82"/>
      <c r="BN469" s="82"/>
      <c r="BO469" s="73"/>
      <c r="BP469" s="68"/>
      <c r="BQ469" s="73"/>
      <c r="BR469" s="48"/>
    </row>
    <row r="470" spans="1:70" s="47" customFormat="1" ht="34.799999999999997" customHeight="1" x14ac:dyDescent="0.3">
      <c r="A470" s="60"/>
      <c r="B470" s="61" t="e">
        <f>VLOOKUP(E470,'Active-Bldg List ref'!$A:$E,4,FALSE)</f>
        <v>#N/A</v>
      </c>
      <c r="C470" s="61" t="e">
        <f>VLOOKUP(E470,'Active-Bldg List ref'!$A:$E,5,FALSE)</f>
        <v>#N/A</v>
      </c>
      <c r="D470" s="61" t="e">
        <f>VLOOKUP(E470,'Active-Bldg List ref'!$A:$B,2,FALSE)</f>
        <v>#N/A</v>
      </c>
      <c r="E470" s="61" t="e">
        <f>INDEX('Active-Bldg List ref'!$A:$A,MATCH(F470,'Active-Bldg List ref'!$C:$C,0))</f>
        <v>#N/A</v>
      </c>
      <c r="F470" s="62"/>
      <c r="G470" s="63"/>
      <c r="H470" s="64"/>
      <c r="I470" s="61" t="e">
        <f>INDEX('Keyword &amp; Type ref'!B:B,MATCH(K470,'Keyword &amp; Type ref'!D:D,0))</f>
        <v>#N/A</v>
      </c>
      <c r="J470" s="66" t="e">
        <f>INDEX('Keyword &amp; Type ref'!F:F,MATCH(L470,'Keyword &amp; Type ref'!H:H,0))</f>
        <v>#N/A</v>
      </c>
      <c r="K470" s="65"/>
      <c r="L470" s="65"/>
      <c r="M470" s="62"/>
      <c r="N470" s="67"/>
      <c r="O470" s="68"/>
      <c r="P470" s="68"/>
      <c r="Q470" s="69" t="e">
        <f>INDEX('Keyword &amp; Type ref'!$F:$V,MATCH(J470,'Keyword &amp; Type ref'!$F:$F,0),MATCH(B470,'Keyword &amp; Type ref'!$1:$1,0))</f>
        <v>#N/A</v>
      </c>
      <c r="R470" s="70" t="e">
        <f>VLOOKUP(J470,'Keyword &amp; Type ref'!$F:$L,7,FALSE)</f>
        <v>#N/A</v>
      </c>
      <c r="S470" s="71" t="e">
        <f>CONCATENATE(E470,":",VLOOKUP(J470,'Keyword &amp; Type ref'!F:H, 3,FALSE),":",$X470)</f>
        <v>#N/A</v>
      </c>
      <c r="T470" s="72" t="e">
        <f t="shared" si="14"/>
        <v>#N/A</v>
      </c>
      <c r="U470" s="73"/>
      <c r="V470" s="74" t="e">
        <f t="shared" si="15"/>
        <v>#N/A</v>
      </c>
      <c r="W470" s="75"/>
      <c r="X470" s="68"/>
      <c r="Y470" s="68"/>
      <c r="Z470" s="76"/>
      <c r="AA470" s="77" t="e">
        <f>INDEX('MFR_List ref'!$A:$A,MATCH($AB470,'MFR_List ref'!$B:$B,0))</f>
        <v>#N/A</v>
      </c>
      <c r="AB470" s="62"/>
      <c r="AC470" s="78"/>
      <c r="AD470" s="79"/>
      <c r="AE470" s="80"/>
      <c r="AF470" s="60"/>
      <c r="AG470" s="73"/>
      <c r="AH470" s="73"/>
      <c r="AI470" s="73"/>
      <c r="AJ470" s="60"/>
      <c r="AK470" s="73"/>
      <c r="AL470" s="73"/>
      <c r="AM470" s="81"/>
      <c r="AN470" s="73"/>
      <c r="AO470" s="78"/>
      <c r="AP470" s="78"/>
      <c r="AQ470" s="78"/>
      <c r="AR470" s="78"/>
      <c r="AS470" s="73"/>
      <c r="AT470" s="73"/>
      <c r="AU470" s="73"/>
      <c r="AV470" s="78"/>
      <c r="AW470" s="73"/>
      <c r="AX470" s="73"/>
      <c r="AY470" s="82"/>
      <c r="AZ470" s="82"/>
      <c r="BA470" s="73"/>
      <c r="BB470" s="73"/>
      <c r="BC470" s="82"/>
      <c r="BD470" s="73"/>
      <c r="BE470" s="73"/>
      <c r="BF470" s="73"/>
      <c r="BG470" s="73"/>
      <c r="BH470" s="82"/>
      <c r="BI470" s="82"/>
      <c r="BJ470" s="82"/>
      <c r="BK470" s="82"/>
      <c r="BL470" s="82"/>
      <c r="BM470" s="82"/>
      <c r="BN470" s="82"/>
      <c r="BO470" s="73"/>
      <c r="BP470" s="68"/>
      <c r="BQ470" s="73"/>
      <c r="BR470" s="48"/>
    </row>
    <row r="471" spans="1:70" s="47" customFormat="1" ht="34.799999999999997" customHeight="1" x14ac:dyDescent="0.3">
      <c r="A471" s="60"/>
      <c r="B471" s="61" t="e">
        <f>VLOOKUP(E471,'Active-Bldg List ref'!$A:$E,4,FALSE)</f>
        <v>#N/A</v>
      </c>
      <c r="C471" s="61" t="e">
        <f>VLOOKUP(E471,'Active-Bldg List ref'!$A:$E,5,FALSE)</f>
        <v>#N/A</v>
      </c>
      <c r="D471" s="61" t="e">
        <f>VLOOKUP(E471,'Active-Bldg List ref'!$A:$B,2,FALSE)</f>
        <v>#N/A</v>
      </c>
      <c r="E471" s="61" t="e">
        <f>INDEX('Active-Bldg List ref'!$A:$A,MATCH(F471,'Active-Bldg List ref'!$C:$C,0))</f>
        <v>#N/A</v>
      </c>
      <c r="F471" s="62"/>
      <c r="G471" s="63"/>
      <c r="H471" s="64"/>
      <c r="I471" s="61" t="e">
        <f>INDEX('Keyword &amp; Type ref'!B:B,MATCH(K471,'Keyword &amp; Type ref'!D:D,0))</f>
        <v>#N/A</v>
      </c>
      <c r="J471" s="66" t="e">
        <f>INDEX('Keyword &amp; Type ref'!F:F,MATCH(L471,'Keyword &amp; Type ref'!H:H,0))</f>
        <v>#N/A</v>
      </c>
      <c r="K471" s="65"/>
      <c r="L471" s="65"/>
      <c r="M471" s="62"/>
      <c r="N471" s="67"/>
      <c r="O471" s="68"/>
      <c r="P471" s="68"/>
      <c r="Q471" s="69" t="e">
        <f>INDEX('Keyword &amp; Type ref'!$F:$V,MATCH(J471,'Keyword &amp; Type ref'!$F:$F,0),MATCH(B471,'Keyword &amp; Type ref'!$1:$1,0))</f>
        <v>#N/A</v>
      </c>
      <c r="R471" s="70" t="e">
        <f>VLOOKUP(J471,'Keyword &amp; Type ref'!$F:$L,7,FALSE)</f>
        <v>#N/A</v>
      </c>
      <c r="S471" s="71" t="e">
        <f>CONCATENATE(E471,":",VLOOKUP(J471,'Keyword &amp; Type ref'!F:H, 3,FALSE),":",$X471)</f>
        <v>#N/A</v>
      </c>
      <c r="T471" s="72" t="e">
        <f t="shared" si="14"/>
        <v>#N/A</v>
      </c>
      <c r="U471" s="73"/>
      <c r="V471" s="74" t="e">
        <f t="shared" si="15"/>
        <v>#N/A</v>
      </c>
      <c r="W471" s="75"/>
      <c r="X471" s="68"/>
      <c r="Y471" s="68"/>
      <c r="Z471" s="76"/>
      <c r="AA471" s="77" t="e">
        <f>INDEX('MFR_List ref'!$A:$A,MATCH($AB471,'MFR_List ref'!$B:$B,0))</f>
        <v>#N/A</v>
      </c>
      <c r="AB471" s="62"/>
      <c r="AC471" s="78"/>
      <c r="AD471" s="79"/>
      <c r="AE471" s="80"/>
      <c r="AF471" s="60"/>
      <c r="AG471" s="73"/>
      <c r="AH471" s="73"/>
      <c r="AI471" s="73"/>
      <c r="AJ471" s="60"/>
      <c r="AK471" s="73"/>
      <c r="AL471" s="73"/>
      <c r="AM471" s="81"/>
      <c r="AN471" s="73"/>
      <c r="AO471" s="78"/>
      <c r="AP471" s="78"/>
      <c r="AQ471" s="78"/>
      <c r="AR471" s="78"/>
      <c r="AS471" s="73"/>
      <c r="AT471" s="73"/>
      <c r="AU471" s="73"/>
      <c r="AV471" s="78"/>
      <c r="AW471" s="73"/>
      <c r="AX471" s="73"/>
      <c r="AY471" s="82"/>
      <c r="AZ471" s="82"/>
      <c r="BA471" s="73"/>
      <c r="BB471" s="73"/>
      <c r="BC471" s="82"/>
      <c r="BD471" s="73"/>
      <c r="BE471" s="73"/>
      <c r="BF471" s="73"/>
      <c r="BG471" s="73"/>
      <c r="BH471" s="82"/>
      <c r="BI471" s="82"/>
      <c r="BJ471" s="82"/>
      <c r="BK471" s="82"/>
      <c r="BL471" s="82"/>
      <c r="BM471" s="82"/>
      <c r="BN471" s="82"/>
      <c r="BO471" s="73"/>
      <c r="BP471" s="68"/>
      <c r="BQ471" s="73"/>
      <c r="BR471" s="48"/>
    </row>
    <row r="472" spans="1:70" s="47" customFormat="1" ht="34.799999999999997" customHeight="1" x14ac:dyDescent="0.3">
      <c r="A472" s="60"/>
      <c r="B472" s="61" t="e">
        <f>VLOOKUP(E472,'Active-Bldg List ref'!$A:$E,4,FALSE)</f>
        <v>#N/A</v>
      </c>
      <c r="C472" s="61" t="e">
        <f>VLOOKUP(E472,'Active-Bldg List ref'!$A:$E,5,FALSE)</f>
        <v>#N/A</v>
      </c>
      <c r="D472" s="61" t="e">
        <f>VLOOKUP(E472,'Active-Bldg List ref'!$A:$B,2,FALSE)</f>
        <v>#N/A</v>
      </c>
      <c r="E472" s="61" t="e">
        <f>INDEX('Active-Bldg List ref'!$A:$A,MATCH(F472,'Active-Bldg List ref'!$C:$C,0))</f>
        <v>#N/A</v>
      </c>
      <c r="F472" s="62"/>
      <c r="G472" s="63"/>
      <c r="H472" s="64"/>
      <c r="I472" s="61" t="e">
        <f>INDEX('Keyword &amp; Type ref'!B:B,MATCH(K472,'Keyword &amp; Type ref'!D:D,0))</f>
        <v>#N/A</v>
      </c>
      <c r="J472" s="66" t="e">
        <f>INDEX('Keyword &amp; Type ref'!F:F,MATCH(L472,'Keyword &amp; Type ref'!H:H,0))</f>
        <v>#N/A</v>
      </c>
      <c r="K472" s="65"/>
      <c r="L472" s="65"/>
      <c r="M472" s="62"/>
      <c r="N472" s="67"/>
      <c r="O472" s="68"/>
      <c r="P472" s="68"/>
      <c r="Q472" s="69" t="e">
        <f>INDEX('Keyword &amp; Type ref'!$F:$V,MATCH(J472,'Keyword &amp; Type ref'!$F:$F,0),MATCH(B472,'Keyword &amp; Type ref'!$1:$1,0))</f>
        <v>#N/A</v>
      </c>
      <c r="R472" s="70" t="e">
        <f>VLOOKUP(J472,'Keyword &amp; Type ref'!$F:$L,7,FALSE)</f>
        <v>#N/A</v>
      </c>
      <c r="S472" s="71" t="e">
        <f>CONCATENATE(E472,":",VLOOKUP(J472,'Keyword &amp; Type ref'!F:H, 3,FALSE),":",$X472)</f>
        <v>#N/A</v>
      </c>
      <c r="T472" s="72" t="e">
        <f t="shared" si="14"/>
        <v>#N/A</v>
      </c>
      <c r="U472" s="73"/>
      <c r="V472" s="74" t="e">
        <f t="shared" si="15"/>
        <v>#N/A</v>
      </c>
      <c r="W472" s="75"/>
      <c r="X472" s="68"/>
      <c r="Y472" s="68"/>
      <c r="Z472" s="76"/>
      <c r="AA472" s="77" t="e">
        <f>INDEX('MFR_List ref'!$A:$A,MATCH($AB472,'MFR_List ref'!$B:$B,0))</f>
        <v>#N/A</v>
      </c>
      <c r="AB472" s="62"/>
      <c r="AC472" s="78"/>
      <c r="AD472" s="79"/>
      <c r="AE472" s="80"/>
      <c r="AF472" s="60"/>
      <c r="AG472" s="73"/>
      <c r="AH472" s="73"/>
      <c r="AI472" s="73"/>
      <c r="AJ472" s="60"/>
      <c r="AK472" s="73"/>
      <c r="AL472" s="73"/>
      <c r="AM472" s="81"/>
      <c r="AN472" s="73"/>
      <c r="AO472" s="78"/>
      <c r="AP472" s="78"/>
      <c r="AQ472" s="78"/>
      <c r="AR472" s="78"/>
      <c r="AS472" s="73"/>
      <c r="AT472" s="73"/>
      <c r="AU472" s="73"/>
      <c r="AV472" s="78"/>
      <c r="AW472" s="73"/>
      <c r="AX472" s="73"/>
      <c r="AY472" s="82"/>
      <c r="AZ472" s="82"/>
      <c r="BA472" s="73"/>
      <c r="BB472" s="73"/>
      <c r="BC472" s="82"/>
      <c r="BD472" s="73"/>
      <c r="BE472" s="73"/>
      <c r="BF472" s="73"/>
      <c r="BG472" s="73"/>
      <c r="BH472" s="82"/>
      <c r="BI472" s="82"/>
      <c r="BJ472" s="82"/>
      <c r="BK472" s="82"/>
      <c r="BL472" s="82"/>
      <c r="BM472" s="82"/>
      <c r="BN472" s="82"/>
      <c r="BO472" s="73"/>
      <c r="BP472" s="68"/>
      <c r="BQ472" s="73"/>
      <c r="BR472" s="48"/>
    </row>
    <row r="473" spans="1:70" s="47" customFormat="1" ht="34.799999999999997" customHeight="1" x14ac:dyDescent="0.3">
      <c r="A473" s="60"/>
      <c r="B473" s="61" t="e">
        <f>VLOOKUP(E473,'Active-Bldg List ref'!$A:$E,4,FALSE)</f>
        <v>#N/A</v>
      </c>
      <c r="C473" s="61" t="e">
        <f>VLOOKUP(E473,'Active-Bldg List ref'!$A:$E,5,FALSE)</f>
        <v>#N/A</v>
      </c>
      <c r="D473" s="61" t="e">
        <f>VLOOKUP(E473,'Active-Bldg List ref'!$A:$B,2,FALSE)</f>
        <v>#N/A</v>
      </c>
      <c r="E473" s="61" t="e">
        <f>INDEX('Active-Bldg List ref'!$A:$A,MATCH(F473,'Active-Bldg List ref'!$C:$C,0))</f>
        <v>#N/A</v>
      </c>
      <c r="F473" s="62"/>
      <c r="G473" s="63"/>
      <c r="H473" s="64"/>
      <c r="I473" s="61" t="e">
        <f>INDEX('Keyword &amp; Type ref'!B:B,MATCH(K473,'Keyword &amp; Type ref'!D:D,0))</f>
        <v>#N/A</v>
      </c>
      <c r="J473" s="66" t="e">
        <f>INDEX('Keyword &amp; Type ref'!F:F,MATCH(L473,'Keyword &amp; Type ref'!H:H,0))</f>
        <v>#N/A</v>
      </c>
      <c r="K473" s="65"/>
      <c r="L473" s="65"/>
      <c r="M473" s="62"/>
      <c r="N473" s="67"/>
      <c r="O473" s="68"/>
      <c r="P473" s="68"/>
      <c r="Q473" s="69" t="e">
        <f>INDEX('Keyword &amp; Type ref'!$F:$V,MATCH(J473,'Keyword &amp; Type ref'!$F:$F,0),MATCH(B473,'Keyword &amp; Type ref'!$1:$1,0))</f>
        <v>#N/A</v>
      </c>
      <c r="R473" s="70" t="e">
        <f>VLOOKUP(J473,'Keyword &amp; Type ref'!$F:$L,7,FALSE)</f>
        <v>#N/A</v>
      </c>
      <c r="S473" s="71" t="e">
        <f>CONCATENATE(E473,":",VLOOKUP(J473,'Keyword &amp; Type ref'!F:H, 3,FALSE),":",$X473)</f>
        <v>#N/A</v>
      </c>
      <c r="T473" s="72" t="e">
        <f t="shared" si="14"/>
        <v>#N/A</v>
      </c>
      <c r="U473" s="73"/>
      <c r="V473" s="74" t="e">
        <f t="shared" si="15"/>
        <v>#N/A</v>
      </c>
      <c r="W473" s="75"/>
      <c r="X473" s="68"/>
      <c r="Y473" s="68"/>
      <c r="Z473" s="76"/>
      <c r="AA473" s="77" t="e">
        <f>INDEX('MFR_List ref'!$A:$A,MATCH($AB473,'MFR_List ref'!$B:$B,0))</f>
        <v>#N/A</v>
      </c>
      <c r="AB473" s="62"/>
      <c r="AC473" s="78"/>
      <c r="AD473" s="79"/>
      <c r="AE473" s="80"/>
      <c r="AF473" s="60"/>
      <c r="AG473" s="73"/>
      <c r="AH473" s="73"/>
      <c r="AI473" s="73"/>
      <c r="AJ473" s="60"/>
      <c r="AK473" s="73"/>
      <c r="AL473" s="73"/>
      <c r="AM473" s="81"/>
      <c r="AN473" s="73"/>
      <c r="AO473" s="78"/>
      <c r="AP473" s="78"/>
      <c r="AQ473" s="78"/>
      <c r="AR473" s="78"/>
      <c r="AS473" s="73"/>
      <c r="AT473" s="73"/>
      <c r="AU473" s="73"/>
      <c r="AV473" s="78"/>
      <c r="AW473" s="73"/>
      <c r="AX473" s="73"/>
      <c r="AY473" s="82"/>
      <c r="AZ473" s="82"/>
      <c r="BA473" s="73"/>
      <c r="BB473" s="73"/>
      <c r="BC473" s="82"/>
      <c r="BD473" s="73"/>
      <c r="BE473" s="73"/>
      <c r="BF473" s="73"/>
      <c r="BG473" s="73"/>
      <c r="BH473" s="82"/>
      <c r="BI473" s="82"/>
      <c r="BJ473" s="82"/>
      <c r="BK473" s="82"/>
      <c r="BL473" s="82"/>
      <c r="BM473" s="82"/>
      <c r="BN473" s="82"/>
      <c r="BO473" s="73"/>
      <c r="BP473" s="68"/>
      <c r="BQ473" s="73"/>
      <c r="BR473" s="48"/>
    </row>
    <row r="474" spans="1:70" s="47" customFormat="1" ht="34.799999999999997" customHeight="1" x14ac:dyDescent="0.3">
      <c r="A474" s="60"/>
      <c r="B474" s="61" t="e">
        <f>VLOOKUP(E474,'Active-Bldg List ref'!$A:$E,4,FALSE)</f>
        <v>#N/A</v>
      </c>
      <c r="C474" s="61" t="e">
        <f>VLOOKUP(E474,'Active-Bldg List ref'!$A:$E,5,FALSE)</f>
        <v>#N/A</v>
      </c>
      <c r="D474" s="61" t="e">
        <f>VLOOKUP(E474,'Active-Bldg List ref'!$A:$B,2,FALSE)</f>
        <v>#N/A</v>
      </c>
      <c r="E474" s="61" t="e">
        <f>INDEX('Active-Bldg List ref'!$A:$A,MATCH(F474,'Active-Bldg List ref'!$C:$C,0))</f>
        <v>#N/A</v>
      </c>
      <c r="F474" s="62"/>
      <c r="G474" s="63"/>
      <c r="H474" s="64"/>
      <c r="I474" s="61" t="e">
        <f>INDEX('Keyword &amp; Type ref'!B:B,MATCH(K474,'Keyword &amp; Type ref'!D:D,0))</f>
        <v>#N/A</v>
      </c>
      <c r="J474" s="66" t="e">
        <f>INDEX('Keyword &amp; Type ref'!F:F,MATCH(L474,'Keyword &amp; Type ref'!H:H,0))</f>
        <v>#N/A</v>
      </c>
      <c r="K474" s="65"/>
      <c r="L474" s="65"/>
      <c r="M474" s="62"/>
      <c r="N474" s="67"/>
      <c r="O474" s="68"/>
      <c r="P474" s="68"/>
      <c r="Q474" s="69" t="e">
        <f>INDEX('Keyword &amp; Type ref'!$F:$V,MATCH(J474,'Keyword &amp; Type ref'!$F:$F,0),MATCH(B474,'Keyword &amp; Type ref'!$1:$1,0))</f>
        <v>#N/A</v>
      </c>
      <c r="R474" s="70" t="e">
        <f>VLOOKUP(J474,'Keyword &amp; Type ref'!$F:$L,7,FALSE)</f>
        <v>#N/A</v>
      </c>
      <c r="S474" s="71" t="e">
        <f>CONCATENATE(E474,":",VLOOKUP(J474,'Keyword &amp; Type ref'!F:H, 3,FALSE),":",$X474)</f>
        <v>#N/A</v>
      </c>
      <c r="T474" s="72" t="e">
        <f t="shared" si="14"/>
        <v>#N/A</v>
      </c>
      <c r="U474" s="73"/>
      <c r="V474" s="74" t="e">
        <f t="shared" si="15"/>
        <v>#N/A</v>
      </c>
      <c r="W474" s="75"/>
      <c r="X474" s="68"/>
      <c r="Y474" s="68"/>
      <c r="Z474" s="76"/>
      <c r="AA474" s="77" t="e">
        <f>INDEX('MFR_List ref'!$A:$A,MATCH($AB474,'MFR_List ref'!$B:$B,0))</f>
        <v>#N/A</v>
      </c>
      <c r="AB474" s="62"/>
      <c r="AC474" s="78"/>
      <c r="AD474" s="79"/>
      <c r="AE474" s="80"/>
      <c r="AF474" s="60"/>
      <c r="AG474" s="73"/>
      <c r="AH474" s="73"/>
      <c r="AI474" s="73"/>
      <c r="AJ474" s="60"/>
      <c r="AK474" s="73"/>
      <c r="AL474" s="73"/>
      <c r="AM474" s="81"/>
      <c r="AN474" s="73"/>
      <c r="AO474" s="78"/>
      <c r="AP474" s="78"/>
      <c r="AQ474" s="78"/>
      <c r="AR474" s="78"/>
      <c r="AS474" s="73"/>
      <c r="AT474" s="73"/>
      <c r="AU474" s="73"/>
      <c r="AV474" s="78"/>
      <c r="AW474" s="73"/>
      <c r="AX474" s="73"/>
      <c r="AY474" s="82"/>
      <c r="AZ474" s="82"/>
      <c r="BA474" s="73"/>
      <c r="BB474" s="73"/>
      <c r="BC474" s="82"/>
      <c r="BD474" s="73"/>
      <c r="BE474" s="73"/>
      <c r="BF474" s="73"/>
      <c r="BG474" s="73"/>
      <c r="BH474" s="82"/>
      <c r="BI474" s="82"/>
      <c r="BJ474" s="82"/>
      <c r="BK474" s="82"/>
      <c r="BL474" s="82"/>
      <c r="BM474" s="82"/>
      <c r="BN474" s="82"/>
      <c r="BO474" s="73"/>
      <c r="BP474" s="68"/>
      <c r="BQ474" s="73"/>
      <c r="BR474" s="48"/>
    </row>
    <row r="475" spans="1:70" s="47" customFormat="1" ht="34.799999999999997" customHeight="1" x14ac:dyDescent="0.3">
      <c r="A475" s="60"/>
      <c r="B475" s="61" t="e">
        <f>VLOOKUP(E475,'Active-Bldg List ref'!$A:$E,4,FALSE)</f>
        <v>#N/A</v>
      </c>
      <c r="C475" s="61" t="e">
        <f>VLOOKUP(E475,'Active-Bldg List ref'!$A:$E,5,FALSE)</f>
        <v>#N/A</v>
      </c>
      <c r="D475" s="61" t="e">
        <f>VLOOKUP(E475,'Active-Bldg List ref'!$A:$B,2,FALSE)</f>
        <v>#N/A</v>
      </c>
      <c r="E475" s="61" t="e">
        <f>INDEX('Active-Bldg List ref'!$A:$A,MATCH(F475,'Active-Bldg List ref'!$C:$C,0))</f>
        <v>#N/A</v>
      </c>
      <c r="F475" s="62"/>
      <c r="G475" s="63"/>
      <c r="H475" s="64"/>
      <c r="I475" s="61" t="e">
        <f>INDEX('Keyword &amp; Type ref'!B:B,MATCH(K475,'Keyword &amp; Type ref'!D:D,0))</f>
        <v>#N/A</v>
      </c>
      <c r="J475" s="66" t="e">
        <f>INDEX('Keyword &amp; Type ref'!F:F,MATCH(L475,'Keyword &amp; Type ref'!H:H,0))</f>
        <v>#N/A</v>
      </c>
      <c r="K475" s="65"/>
      <c r="L475" s="65"/>
      <c r="M475" s="62"/>
      <c r="N475" s="67"/>
      <c r="O475" s="68"/>
      <c r="P475" s="68"/>
      <c r="Q475" s="69" t="e">
        <f>INDEX('Keyword &amp; Type ref'!$F:$V,MATCH(J475,'Keyword &amp; Type ref'!$F:$F,0),MATCH(B475,'Keyword &amp; Type ref'!$1:$1,0))</f>
        <v>#N/A</v>
      </c>
      <c r="R475" s="70" t="e">
        <f>VLOOKUP(J475,'Keyword &amp; Type ref'!$F:$L,7,FALSE)</f>
        <v>#N/A</v>
      </c>
      <c r="S475" s="71" t="e">
        <f>CONCATENATE(E475,":",VLOOKUP(J475,'Keyword &amp; Type ref'!F:H, 3,FALSE),":",$X475)</f>
        <v>#N/A</v>
      </c>
      <c r="T475" s="72" t="e">
        <f t="shared" si="14"/>
        <v>#N/A</v>
      </c>
      <c r="U475" s="73"/>
      <c r="V475" s="74" t="e">
        <f t="shared" si="15"/>
        <v>#N/A</v>
      </c>
      <c r="W475" s="75"/>
      <c r="X475" s="68"/>
      <c r="Y475" s="68"/>
      <c r="Z475" s="76"/>
      <c r="AA475" s="77" t="e">
        <f>INDEX('MFR_List ref'!$A:$A,MATCH($AB475,'MFR_List ref'!$B:$B,0))</f>
        <v>#N/A</v>
      </c>
      <c r="AB475" s="62"/>
      <c r="AC475" s="78"/>
      <c r="AD475" s="79"/>
      <c r="AE475" s="80"/>
      <c r="AF475" s="60"/>
      <c r="AG475" s="73"/>
      <c r="AH475" s="73"/>
      <c r="AI475" s="73"/>
      <c r="AJ475" s="60"/>
      <c r="AK475" s="73"/>
      <c r="AL475" s="73"/>
      <c r="AM475" s="81"/>
      <c r="AN475" s="73"/>
      <c r="AO475" s="78"/>
      <c r="AP475" s="78"/>
      <c r="AQ475" s="78"/>
      <c r="AR475" s="78"/>
      <c r="AS475" s="73"/>
      <c r="AT475" s="73"/>
      <c r="AU475" s="73"/>
      <c r="AV475" s="78"/>
      <c r="AW475" s="73"/>
      <c r="AX475" s="73"/>
      <c r="AY475" s="82"/>
      <c r="AZ475" s="82"/>
      <c r="BA475" s="73"/>
      <c r="BB475" s="73"/>
      <c r="BC475" s="82"/>
      <c r="BD475" s="73"/>
      <c r="BE475" s="73"/>
      <c r="BF475" s="73"/>
      <c r="BG475" s="73"/>
      <c r="BH475" s="82"/>
      <c r="BI475" s="82"/>
      <c r="BJ475" s="82"/>
      <c r="BK475" s="82"/>
      <c r="BL475" s="82"/>
      <c r="BM475" s="82"/>
      <c r="BN475" s="82"/>
      <c r="BO475" s="73"/>
      <c r="BP475" s="68"/>
      <c r="BQ475" s="73"/>
      <c r="BR475" s="48"/>
    </row>
    <row r="476" spans="1:70" s="47" customFormat="1" ht="34.799999999999997" customHeight="1" x14ac:dyDescent="0.3">
      <c r="A476" s="60"/>
      <c r="B476" s="61" t="e">
        <f>VLOOKUP(E476,'Active-Bldg List ref'!$A:$E,4,FALSE)</f>
        <v>#N/A</v>
      </c>
      <c r="C476" s="61" t="e">
        <f>VLOOKUP(E476,'Active-Bldg List ref'!$A:$E,5,FALSE)</f>
        <v>#N/A</v>
      </c>
      <c r="D476" s="61" t="e">
        <f>VLOOKUP(E476,'Active-Bldg List ref'!$A:$B,2,FALSE)</f>
        <v>#N/A</v>
      </c>
      <c r="E476" s="61" t="e">
        <f>INDEX('Active-Bldg List ref'!$A:$A,MATCH(F476,'Active-Bldg List ref'!$C:$C,0))</f>
        <v>#N/A</v>
      </c>
      <c r="F476" s="62"/>
      <c r="G476" s="63"/>
      <c r="H476" s="64"/>
      <c r="I476" s="61" t="e">
        <f>INDEX('Keyword &amp; Type ref'!B:B,MATCH(K476,'Keyword &amp; Type ref'!D:D,0))</f>
        <v>#N/A</v>
      </c>
      <c r="J476" s="66" t="e">
        <f>INDEX('Keyword &amp; Type ref'!F:F,MATCH(L476,'Keyword &amp; Type ref'!H:H,0))</f>
        <v>#N/A</v>
      </c>
      <c r="K476" s="65"/>
      <c r="L476" s="65"/>
      <c r="M476" s="62"/>
      <c r="N476" s="67"/>
      <c r="O476" s="68"/>
      <c r="P476" s="68"/>
      <c r="Q476" s="69" t="e">
        <f>INDEX('Keyword &amp; Type ref'!$F:$V,MATCH(J476,'Keyword &amp; Type ref'!$F:$F,0),MATCH(B476,'Keyword &amp; Type ref'!$1:$1,0))</f>
        <v>#N/A</v>
      </c>
      <c r="R476" s="70" t="e">
        <f>VLOOKUP(J476,'Keyword &amp; Type ref'!$F:$L,7,FALSE)</f>
        <v>#N/A</v>
      </c>
      <c r="S476" s="71" t="e">
        <f>CONCATENATE(E476,":",VLOOKUP(J476,'Keyword &amp; Type ref'!F:H, 3,FALSE),":",$X476)</f>
        <v>#N/A</v>
      </c>
      <c r="T476" s="72" t="e">
        <f t="shared" si="14"/>
        <v>#N/A</v>
      </c>
      <c r="U476" s="73"/>
      <c r="V476" s="74" t="e">
        <f t="shared" si="15"/>
        <v>#N/A</v>
      </c>
      <c r="W476" s="75"/>
      <c r="X476" s="68"/>
      <c r="Y476" s="68"/>
      <c r="Z476" s="76"/>
      <c r="AA476" s="77" t="e">
        <f>INDEX('MFR_List ref'!$A:$A,MATCH($AB476,'MFR_List ref'!$B:$B,0))</f>
        <v>#N/A</v>
      </c>
      <c r="AB476" s="62"/>
      <c r="AC476" s="78"/>
      <c r="AD476" s="79"/>
      <c r="AE476" s="80"/>
      <c r="AF476" s="60"/>
      <c r="AG476" s="73"/>
      <c r="AH476" s="73"/>
      <c r="AI476" s="73"/>
      <c r="AJ476" s="60"/>
      <c r="AK476" s="73"/>
      <c r="AL476" s="73"/>
      <c r="AM476" s="81"/>
      <c r="AN476" s="73"/>
      <c r="AO476" s="78"/>
      <c r="AP476" s="78"/>
      <c r="AQ476" s="78"/>
      <c r="AR476" s="78"/>
      <c r="AS476" s="73"/>
      <c r="AT476" s="73"/>
      <c r="AU476" s="73"/>
      <c r="AV476" s="78"/>
      <c r="AW476" s="73"/>
      <c r="AX476" s="73"/>
      <c r="AY476" s="82"/>
      <c r="AZ476" s="82"/>
      <c r="BA476" s="73"/>
      <c r="BB476" s="73"/>
      <c r="BC476" s="82"/>
      <c r="BD476" s="73"/>
      <c r="BE476" s="73"/>
      <c r="BF476" s="73"/>
      <c r="BG476" s="73"/>
      <c r="BH476" s="82"/>
      <c r="BI476" s="82"/>
      <c r="BJ476" s="82"/>
      <c r="BK476" s="82"/>
      <c r="BL476" s="82"/>
      <c r="BM476" s="82"/>
      <c r="BN476" s="82"/>
      <c r="BO476" s="73"/>
      <c r="BP476" s="68"/>
      <c r="BQ476" s="73"/>
      <c r="BR476" s="48"/>
    </row>
    <row r="477" spans="1:70" s="47" customFormat="1" ht="34.799999999999997" customHeight="1" x14ac:dyDescent="0.3">
      <c r="A477" s="60"/>
      <c r="B477" s="61" t="e">
        <f>VLOOKUP(E477,'Active-Bldg List ref'!$A:$E,4,FALSE)</f>
        <v>#N/A</v>
      </c>
      <c r="C477" s="61" t="e">
        <f>VLOOKUP(E477,'Active-Bldg List ref'!$A:$E,5,FALSE)</f>
        <v>#N/A</v>
      </c>
      <c r="D477" s="61" t="e">
        <f>VLOOKUP(E477,'Active-Bldg List ref'!$A:$B,2,FALSE)</f>
        <v>#N/A</v>
      </c>
      <c r="E477" s="61" t="e">
        <f>INDEX('Active-Bldg List ref'!$A:$A,MATCH(F477,'Active-Bldg List ref'!$C:$C,0))</f>
        <v>#N/A</v>
      </c>
      <c r="F477" s="62"/>
      <c r="G477" s="63"/>
      <c r="H477" s="64"/>
      <c r="I477" s="61" t="e">
        <f>INDEX('Keyword &amp; Type ref'!B:B,MATCH(K477,'Keyword &amp; Type ref'!D:D,0))</f>
        <v>#N/A</v>
      </c>
      <c r="J477" s="66" t="e">
        <f>INDEX('Keyword &amp; Type ref'!F:F,MATCH(L477,'Keyword &amp; Type ref'!H:H,0))</f>
        <v>#N/A</v>
      </c>
      <c r="K477" s="65"/>
      <c r="L477" s="65"/>
      <c r="M477" s="62"/>
      <c r="N477" s="67"/>
      <c r="O477" s="68"/>
      <c r="P477" s="68"/>
      <c r="Q477" s="69" t="e">
        <f>INDEX('Keyword &amp; Type ref'!$F:$V,MATCH(J477,'Keyword &amp; Type ref'!$F:$F,0),MATCH(B477,'Keyword &amp; Type ref'!$1:$1,0))</f>
        <v>#N/A</v>
      </c>
      <c r="R477" s="70" t="e">
        <f>VLOOKUP(J477,'Keyword &amp; Type ref'!$F:$L,7,FALSE)</f>
        <v>#N/A</v>
      </c>
      <c r="S477" s="71" t="e">
        <f>CONCATENATE(E477,":",VLOOKUP(J477,'Keyword &amp; Type ref'!F:H, 3,FALSE),":",$X477)</f>
        <v>#N/A</v>
      </c>
      <c r="T477" s="72" t="e">
        <f t="shared" si="14"/>
        <v>#N/A</v>
      </c>
      <c r="U477" s="73"/>
      <c r="V477" s="74" t="e">
        <f t="shared" si="15"/>
        <v>#N/A</v>
      </c>
      <c r="W477" s="75"/>
      <c r="X477" s="68"/>
      <c r="Y477" s="68"/>
      <c r="Z477" s="76"/>
      <c r="AA477" s="77" t="e">
        <f>INDEX('MFR_List ref'!$A:$A,MATCH($AB477,'MFR_List ref'!$B:$B,0))</f>
        <v>#N/A</v>
      </c>
      <c r="AB477" s="62"/>
      <c r="AC477" s="78"/>
      <c r="AD477" s="79"/>
      <c r="AE477" s="80"/>
      <c r="AF477" s="60"/>
      <c r="AG477" s="73"/>
      <c r="AH477" s="73"/>
      <c r="AI477" s="73"/>
      <c r="AJ477" s="60"/>
      <c r="AK477" s="73"/>
      <c r="AL477" s="73"/>
      <c r="AM477" s="81"/>
      <c r="AN477" s="73"/>
      <c r="AO477" s="78"/>
      <c r="AP477" s="78"/>
      <c r="AQ477" s="78"/>
      <c r="AR477" s="78"/>
      <c r="AS477" s="73"/>
      <c r="AT477" s="73"/>
      <c r="AU477" s="73"/>
      <c r="AV477" s="78"/>
      <c r="AW477" s="73"/>
      <c r="AX477" s="73"/>
      <c r="AY477" s="82"/>
      <c r="AZ477" s="82"/>
      <c r="BA477" s="73"/>
      <c r="BB477" s="73"/>
      <c r="BC477" s="82"/>
      <c r="BD477" s="73"/>
      <c r="BE477" s="73"/>
      <c r="BF477" s="73"/>
      <c r="BG477" s="73"/>
      <c r="BH477" s="82"/>
      <c r="BI477" s="82"/>
      <c r="BJ477" s="82"/>
      <c r="BK477" s="82"/>
      <c r="BL477" s="82"/>
      <c r="BM477" s="82"/>
      <c r="BN477" s="82"/>
      <c r="BO477" s="73"/>
      <c r="BP477" s="68"/>
      <c r="BQ477" s="73"/>
      <c r="BR477" s="48"/>
    </row>
    <row r="478" spans="1:70" s="47" customFormat="1" ht="34.799999999999997" customHeight="1" x14ac:dyDescent="0.3">
      <c r="A478" s="60"/>
      <c r="B478" s="61" t="e">
        <f>VLOOKUP(E478,'Active-Bldg List ref'!$A:$E,4,FALSE)</f>
        <v>#N/A</v>
      </c>
      <c r="C478" s="61" t="e">
        <f>VLOOKUP(E478,'Active-Bldg List ref'!$A:$E,5,FALSE)</f>
        <v>#N/A</v>
      </c>
      <c r="D478" s="61" t="e">
        <f>VLOOKUP(E478,'Active-Bldg List ref'!$A:$B,2,FALSE)</f>
        <v>#N/A</v>
      </c>
      <c r="E478" s="61" t="e">
        <f>INDEX('Active-Bldg List ref'!$A:$A,MATCH(F478,'Active-Bldg List ref'!$C:$C,0))</f>
        <v>#N/A</v>
      </c>
      <c r="F478" s="62"/>
      <c r="G478" s="63"/>
      <c r="H478" s="64"/>
      <c r="I478" s="61" t="e">
        <f>INDEX('Keyword &amp; Type ref'!B:B,MATCH(K478,'Keyword &amp; Type ref'!D:D,0))</f>
        <v>#N/A</v>
      </c>
      <c r="J478" s="66" t="e">
        <f>INDEX('Keyword &amp; Type ref'!F:F,MATCH(L478,'Keyword &amp; Type ref'!H:H,0))</f>
        <v>#N/A</v>
      </c>
      <c r="K478" s="65"/>
      <c r="L478" s="65"/>
      <c r="M478" s="62"/>
      <c r="N478" s="67"/>
      <c r="O478" s="68"/>
      <c r="P478" s="68"/>
      <c r="Q478" s="69" t="e">
        <f>INDEX('Keyword &amp; Type ref'!$F:$V,MATCH(J478,'Keyword &amp; Type ref'!$F:$F,0),MATCH(B478,'Keyword &amp; Type ref'!$1:$1,0))</f>
        <v>#N/A</v>
      </c>
      <c r="R478" s="70" t="e">
        <f>VLOOKUP(J478,'Keyword &amp; Type ref'!$F:$L,7,FALSE)</f>
        <v>#N/A</v>
      </c>
      <c r="S478" s="71" t="e">
        <f>CONCATENATE(E478,":",VLOOKUP(J478,'Keyword &amp; Type ref'!F:H, 3,FALSE),":",$X478)</f>
        <v>#N/A</v>
      </c>
      <c r="T478" s="72" t="e">
        <f t="shared" si="14"/>
        <v>#N/A</v>
      </c>
      <c r="U478" s="73"/>
      <c r="V478" s="74" t="e">
        <f t="shared" si="15"/>
        <v>#N/A</v>
      </c>
      <c r="W478" s="75"/>
      <c r="X478" s="68"/>
      <c r="Y478" s="68"/>
      <c r="Z478" s="76"/>
      <c r="AA478" s="77" t="e">
        <f>INDEX('MFR_List ref'!$A:$A,MATCH($AB478,'MFR_List ref'!$B:$B,0))</f>
        <v>#N/A</v>
      </c>
      <c r="AB478" s="62"/>
      <c r="AC478" s="78"/>
      <c r="AD478" s="79"/>
      <c r="AE478" s="80"/>
      <c r="AF478" s="60"/>
      <c r="AG478" s="73"/>
      <c r="AH478" s="73"/>
      <c r="AI478" s="73"/>
      <c r="AJ478" s="60"/>
      <c r="AK478" s="73"/>
      <c r="AL478" s="73"/>
      <c r="AM478" s="81"/>
      <c r="AN478" s="73"/>
      <c r="AO478" s="78"/>
      <c r="AP478" s="78"/>
      <c r="AQ478" s="78"/>
      <c r="AR478" s="78"/>
      <c r="AS478" s="73"/>
      <c r="AT478" s="73"/>
      <c r="AU478" s="73"/>
      <c r="AV478" s="78"/>
      <c r="AW478" s="73"/>
      <c r="AX478" s="73"/>
      <c r="AY478" s="82"/>
      <c r="AZ478" s="82"/>
      <c r="BA478" s="73"/>
      <c r="BB478" s="73"/>
      <c r="BC478" s="82"/>
      <c r="BD478" s="73"/>
      <c r="BE478" s="73"/>
      <c r="BF478" s="73"/>
      <c r="BG478" s="73"/>
      <c r="BH478" s="82"/>
      <c r="BI478" s="82"/>
      <c r="BJ478" s="82"/>
      <c r="BK478" s="82"/>
      <c r="BL478" s="82"/>
      <c r="BM478" s="82"/>
      <c r="BN478" s="82"/>
      <c r="BO478" s="73"/>
      <c r="BP478" s="68"/>
      <c r="BQ478" s="73"/>
      <c r="BR478" s="48"/>
    </row>
    <row r="479" spans="1:70" s="47" customFormat="1" ht="34.799999999999997" customHeight="1" x14ac:dyDescent="0.3">
      <c r="A479" s="60"/>
      <c r="B479" s="61" t="e">
        <f>VLOOKUP(E479,'Active-Bldg List ref'!$A:$E,4,FALSE)</f>
        <v>#N/A</v>
      </c>
      <c r="C479" s="61" t="e">
        <f>VLOOKUP(E479,'Active-Bldg List ref'!$A:$E,5,FALSE)</f>
        <v>#N/A</v>
      </c>
      <c r="D479" s="61" t="e">
        <f>VLOOKUP(E479,'Active-Bldg List ref'!$A:$B,2,FALSE)</f>
        <v>#N/A</v>
      </c>
      <c r="E479" s="61" t="e">
        <f>INDEX('Active-Bldg List ref'!$A:$A,MATCH(F479,'Active-Bldg List ref'!$C:$C,0))</f>
        <v>#N/A</v>
      </c>
      <c r="F479" s="62"/>
      <c r="G479" s="63"/>
      <c r="H479" s="64"/>
      <c r="I479" s="61" t="e">
        <f>INDEX('Keyword &amp; Type ref'!B:B,MATCH(K479,'Keyword &amp; Type ref'!D:D,0))</f>
        <v>#N/A</v>
      </c>
      <c r="J479" s="66" t="e">
        <f>INDEX('Keyword &amp; Type ref'!F:F,MATCH(L479,'Keyword &amp; Type ref'!H:H,0))</f>
        <v>#N/A</v>
      </c>
      <c r="K479" s="65"/>
      <c r="L479" s="65"/>
      <c r="M479" s="62"/>
      <c r="N479" s="67"/>
      <c r="O479" s="68"/>
      <c r="P479" s="68"/>
      <c r="Q479" s="69" t="e">
        <f>INDEX('Keyword &amp; Type ref'!$F:$V,MATCH(J479,'Keyword &amp; Type ref'!$F:$F,0),MATCH(B479,'Keyword &amp; Type ref'!$1:$1,0))</f>
        <v>#N/A</v>
      </c>
      <c r="R479" s="70" t="e">
        <f>VLOOKUP(J479,'Keyword &amp; Type ref'!$F:$L,7,FALSE)</f>
        <v>#N/A</v>
      </c>
      <c r="S479" s="71" t="e">
        <f>CONCATENATE(E479,":",VLOOKUP(J479,'Keyword &amp; Type ref'!F:H, 3,FALSE),":",$X479)</f>
        <v>#N/A</v>
      </c>
      <c r="T479" s="72" t="e">
        <f t="shared" si="14"/>
        <v>#N/A</v>
      </c>
      <c r="U479" s="73"/>
      <c r="V479" s="74" t="e">
        <f t="shared" si="15"/>
        <v>#N/A</v>
      </c>
      <c r="W479" s="75"/>
      <c r="X479" s="68"/>
      <c r="Y479" s="68"/>
      <c r="Z479" s="76"/>
      <c r="AA479" s="77" t="e">
        <f>INDEX('MFR_List ref'!$A:$A,MATCH($AB479,'MFR_List ref'!$B:$B,0))</f>
        <v>#N/A</v>
      </c>
      <c r="AB479" s="62"/>
      <c r="AC479" s="78"/>
      <c r="AD479" s="79"/>
      <c r="AE479" s="80"/>
      <c r="AF479" s="60"/>
      <c r="AG479" s="73"/>
      <c r="AH479" s="73"/>
      <c r="AI479" s="73"/>
      <c r="AJ479" s="60"/>
      <c r="AK479" s="73"/>
      <c r="AL479" s="73"/>
      <c r="AM479" s="81"/>
      <c r="AN479" s="73"/>
      <c r="AO479" s="78"/>
      <c r="AP479" s="78"/>
      <c r="AQ479" s="78"/>
      <c r="AR479" s="78"/>
      <c r="AS479" s="73"/>
      <c r="AT479" s="73"/>
      <c r="AU479" s="73"/>
      <c r="AV479" s="78"/>
      <c r="AW479" s="73"/>
      <c r="AX479" s="73"/>
      <c r="AY479" s="82"/>
      <c r="AZ479" s="82"/>
      <c r="BA479" s="73"/>
      <c r="BB479" s="73"/>
      <c r="BC479" s="82"/>
      <c r="BD479" s="73"/>
      <c r="BE479" s="73"/>
      <c r="BF479" s="73"/>
      <c r="BG479" s="73"/>
      <c r="BH479" s="82"/>
      <c r="BI479" s="82"/>
      <c r="BJ479" s="82"/>
      <c r="BK479" s="82"/>
      <c r="BL479" s="82"/>
      <c r="BM479" s="82"/>
      <c r="BN479" s="82"/>
      <c r="BO479" s="73"/>
      <c r="BP479" s="68"/>
      <c r="BQ479" s="73"/>
      <c r="BR479" s="48"/>
    </row>
    <row r="480" spans="1:70" s="47" customFormat="1" ht="34.799999999999997" customHeight="1" x14ac:dyDescent="0.3">
      <c r="A480" s="60"/>
      <c r="B480" s="61" t="e">
        <f>VLOOKUP(E480,'Active-Bldg List ref'!$A:$E,4,FALSE)</f>
        <v>#N/A</v>
      </c>
      <c r="C480" s="61" t="e">
        <f>VLOOKUP(E480,'Active-Bldg List ref'!$A:$E,5,FALSE)</f>
        <v>#N/A</v>
      </c>
      <c r="D480" s="61" t="e">
        <f>VLOOKUP(E480,'Active-Bldg List ref'!$A:$B,2,FALSE)</f>
        <v>#N/A</v>
      </c>
      <c r="E480" s="61" t="e">
        <f>INDEX('Active-Bldg List ref'!$A:$A,MATCH(F480,'Active-Bldg List ref'!$C:$C,0))</f>
        <v>#N/A</v>
      </c>
      <c r="F480" s="62"/>
      <c r="G480" s="63"/>
      <c r="H480" s="64"/>
      <c r="I480" s="61" t="e">
        <f>INDEX('Keyword &amp; Type ref'!B:B,MATCH(K480,'Keyword &amp; Type ref'!D:D,0))</f>
        <v>#N/A</v>
      </c>
      <c r="J480" s="66" t="e">
        <f>INDEX('Keyword &amp; Type ref'!F:F,MATCH(L480,'Keyword &amp; Type ref'!H:H,0))</f>
        <v>#N/A</v>
      </c>
      <c r="K480" s="65"/>
      <c r="L480" s="65"/>
      <c r="M480" s="62"/>
      <c r="N480" s="67"/>
      <c r="O480" s="68"/>
      <c r="P480" s="68"/>
      <c r="Q480" s="69" t="e">
        <f>INDEX('Keyword &amp; Type ref'!$F:$V,MATCH(J480,'Keyword &amp; Type ref'!$F:$F,0),MATCH(B480,'Keyword &amp; Type ref'!$1:$1,0))</f>
        <v>#N/A</v>
      </c>
      <c r="R480" s="70" t="e">
        <f>VLOOKUP(J480,'Keyword &amp; Type ref'!$F:$L,7,FALSE)</f>
        <v>#N/A</v>
      </c>
      <c r="S480" s="71" t="e">
        <f>CONCATENATE(E480,":",VLOOKUP(J480,'Keyword &amp; Type ref'!F:H, 3,FALSE),":",$X480)</f>
        <v>#N/A</v>
      </c>
      <c r="T480" s="72" t="e">
        <f t="shared" si="14"/>
        <v>#N/A</v>
      </c>
      <c r="U480" s="73"/>
      <c r="V480" s="74" t="e">
        <f t="shared" si="15"/>
        <v>#N/A</v>
      </c>
      <c r="W480" s="75"/>
      <c r="X480" s="68"/>
      <c r="Y480" s="68"/>
      <c r="Z480" s="76"/>
      <c r="AA480" s="77" t="e">
        <f>INDEX('MFR_List ref'!$A:$A,MATCH($AB480,'MFR_List ref'!$B:$B,0))</f>
        <v>#N/A</v>
      </c>
      <c r="AB480" s="62"/>
      <c r="AC480" s="78"/>
      <c r="AD480" s="79"/>
      <c r="AE480" s="80"/>
      <c r="AF480" s="60"/>
      <c r="AG480" s="73"/>
      <c r="AH480" s="73"/>
      <c r="AI480" s="73"/>
      <c r="AJ480" s="60"/>
      <c r="AK480" s="73"/>
      <c r="AL480" s="73"/>
      <c r="AM480" s="81"/>
      <c r="AN480" s="73"/>
      <c r="AO480" s="78"/>
      <c r="AP480" s="78"/>
      <c r="AQ480" s="78"/>
      <c r="AR480" s="78"/>
      <c r="AS480" s="73"/>
      <c r="AT480" s="73"/>
      <c r="AU480" s="73"/>
      <c r="AV480" s="78"/>
      <c r="AW480" s="73"/>
      <c r="AX480" s="73"/>
      <c r="AY480" s="82"/>
      <c r="AZ480" s="82"/>
      <c r="BA480" s="73"/>
      <c r="BB480" s="73"/>
      <c r="BC480" s="82"/>
      <c r="BD480" s="73"/>
      <c r="BE480" s="73"/>
      <c r="BF480" s="73"/>
      <c r="BG480" s="73"/>
      <c r="BH480" s="82"/>
      <c r="BI480" s="82"/>
      <c r="BJ480" s="82"/>
      <c r="BK480" s="82"/>
      <c r="BL480" s="82"/>
      <c r="BM480" s="82"/>
      <c r="BN480" s="82"/>
      <c r="BO480" s="73"/>
      <c r="BP480" s="68"/>
      <c r="BQ480" s="73"/>
      <c r="BR480" s="48"/>
    </row>
    <row r="481" spans="1:70" s="47" customFormat="1" ht="34.799999999999997" customHeight="1" x14ac:dyDescent="0.3">
      <c r="A481" s="60"/>
      <c r="B481" s="61" t="e">
        <f>VLOOKUP(E481,'Active-Bldg List ref'!$A:$E,4,FALSE)</f>
        <v>#N/A</v>
      </c>
      <c r="C481" s="61" t="e">
        <f>VLOOKUP(E481,'Active-Bldg List ref'!$A:$E,5,FALSE)</f>
        <v>#N/A</v>
      </c>
      <c r="D481" s="61" t="e">
        <f>VLOOKUP(E481,'Active-Bldg List ref'!$A:$B,2,FALSE)</f>
        <v>#N/A</v>
      </c>
      <c r="E481" s="61" t="e">
        <f>INDEX('Active-Bldg List ref'!$A:$A,MATCH(F481,'Active-Bldg List ref'!$C:$C,0))</f>
        <v>#N/A</v>
      </c>
      <c r="F481" s="62"/>
      <c r="G481" s="63"/>
      <c r="H481" s="64"/>
      <c r="I481" s="61" t="e">
        <f>INDEX('Keyword &amp; Type ref'!B:B,MATCH(K481,'Keyword &amp; Type ref'!D:D,0))</f>
        <v>#N/A</v>
      </c>
      <c r="J481" s="66" t="e">
        <f>INDEX('Keyword &amp; Type ref'!F:F,MATCH(L481,'Keyword &amp; Type ref'!H:H,0))</f>
        <v>#N/A</v>
      </c>
      <c r="K481" s="65"/>
      <c r="L481" s="65"/>
      <c r="M481" s="62"/>
      <c r="N481" s="67"/>
      <c r="O481" s="68"/>
      <c r="P481" s="68"/>
      <c r="Q481" s="69" t="e">
        <f>INDEX('Keyword &amp; Type ref'!$F:$V,MATCH(J481,'Keyword &amp; Type ref'!$F:$F,0),MATCH(B481,'Keyword &amp; Type ref'!$1:$1,0))</f>
        <v>#N/A</v>
      </c>
      <c r="R481" s="70" t="e">
        <f>VLOOKUP(J481,'Keyword &amp; Type ref'!$F:$L,7,FALSE)</f>
        <v>#N/A</v>
      </c>
      <c r="S481" s="71" t="e">
        <f>CONCATENATE(E481,":",VLOOKUP(J481,'Keyword &amp; Type ref'!F:H, 3,FALSE),":",$X481)</f>
        <v>#N/A</v>
      </c>
      <c r="T481" s="72" t="e">
        <f t="shared" si="14"/>
        <v>#N/A</v>
      </c>
      <c r="U481" s="73"/>
      <c r="V481" s="74" t="e">
        <f t="shared" si="15"/>
        <v>#N/A</v>
      </c>
      <c r="W481" s="75"/>
      <c r="X481" s="68"/>
      <c r="Y481" s="68"/>
      <c r="Z481" s="76"/>
      <c r="AA481" s="77" t="e">
        <f>INDEX('MFR_List ref'!$A:$A,MATCH($AB481,'MFR_List ref'!$B:$B,0))</f>
        <v>#N/A</v>
      </c>
      <c r="AB481" s="62"/>
      <c r="AC481" s="78"/>
      <c r="AD481" s="79"/>
      <c r="AE481" s="80"/>
      <c r="AF481" s="60"/>
      <c r="AG481" s="73"/>
      <c r="AH481" s="73"/>
      <c r="AI481" s="73"/>
      <c r="AJ481" s="60"/>
      <c r="AK481" s="73"/>
      <c r="AL481" s="73"/>
      <c r="AM481" s="81"/>
      <c r="AN481" s="73"/>
      <c r="AO481" s="78"/>
      <c r="AP481" s="78"/>
      <c r="AQ481" s="78"/>
      <c r="AR481" s="78"/>
      <c r="AS481" s="73"/>
      <c r="AT481" s="73"/>
      <c r="AU481" s="73"/>
      <c r="AV481" s="78"/>
      <c r="AW481" s="73"/>
      <c r="AX481" s="73"/>
      <c r="AY481" s="82"/>
      <c r="AZ481" s="82"/>
      <c r="BA481" s="73"/>
      <c r="BB481" s="73"/>
      <c r="BC481" s="82"/>
      <c r="BD481" s="73"/>
      <c r="BE481" s="73"/>
      <c r="BF481" s="73"/>
      <c r="BG481" s="73"/>
      <c r="BH481" s="82"/>
      <c r="BI481" s="82"/>
      <c r="BJ481" s="82"/>
      <c r="BK481" s="82"/>
      <c r="BL481" s="82"/>
      <c r="BM481" s="82"/>
      <c r="BN481" s="82"/>
      <c r="BO481" s="73"/>
      <c r="BP481" s="68"/>
      <c r="BQ481" s="73"/>
      <c r="BR481" s="48"/>
    </row>
    <row r="482" spans="1:70" s="47" customFormat="1" ht="34.799999999999997" customHeight="1" x14ac:dyDescent="0.3">
      <c r="A482" s="60"/>
      <c r="B482" s="61" t="e">
        <f>VLOOKUP(E482,'Active-Bldg List ref'!$A:$E,4,FALSE)</f>
        <v>#N/A</v>
      </c>
      <c r="C482" s="61" t="e">
        <f>VLOOKUP(E482,'Active-Bldg List ref'!$A:$E,5,FALSE)</f>
        <v>#N/A</v>
      </c>
      <c r="D482" s="61" t="e">
        <f>VLOOKUP(E482,'Active-Bldg List ref'!$A:$B,2,FALSE)</f>
        <v>#N/A</v>
      </c>
      <c r="E482" s="61" t="e">
        <f>INDEX('Active-Bldg List ref'!$A:$A,MATCH(F482,'Active-Bldg List ref'!$C:$C,0))</f>
        <v>#N/A</v>
      </c>
      <c r="F482" s="62"/>
      <c r="G482" s="63"/>
      <c r="H482" s="64"/>
      <c r="I482" s="61" t="e">
        <f>INDEX('Keyword &amp; Type ref'!B:B,MATCH(K482,'Keyword &amp; Type ref'!D:D,0))</f>
        <v>#N/A</v>
      </c>
      <c r="J482" s="66" t="e">
        <f>INDEX('Keyword &amp; Type ref'!F:F,MATCH(L482,'Keyword &amp; Type ref'!H:H,0))</f>
        <v>#N/A</v>
      </c>
      <c r="K482" s="65"/>
      <c r="L482" s="65"/>
      <c r="M482" s="62"/>
      <c r="N482" s="67"/>
      <c r="O482" s="68"/>
      <c r="P482" s="68"/>
      <c r="Q482" s="69" t="e">
        <f>INDEX('Keyword &amp; Type ref'!$F:$V,MATCH(J482,'Keyword &amp; Type ref'!$F:$F,0),MATCH(B482,'Keyword &amp; Type ref'!$1:$1,0))</f>
        <v>#N/A</v>
      </c>
      <c r="R482" s="70" t="e">
        <f>VLOOKUP(J482,'Keyword &amp; Type ref'!$F:$L,7,FALSE)</f>
        <v>#N/A</v>
      </c>
      <c r="S482" s="71" t="e">
        <f>CONCATENATE(E482,":",VLOOKUP(J482,'Keyword &amp; Type ref'!F:H, 3,FALSE),":",$X482)</f>
        <v>#N/A</v>
      </c>
      <c r="T482" s="72" t="e">
        <f t="shared" si="14"/>
        <v>#N/A</v>
      </c>
      <c r="U482" s="73"/>
      <c r="V482" s="74" t="e">
        <f t="shared" si="15"/>
        <v>#N/A</v>
      </c>
      <c r="W482" s="75"/>
      <c r="X482" s="68"/>
      <c r="Y482" s="68"/>
      <c r="Z482" s="76"/>
      <c r="AA482" s="77" t="e">
        <f>INDEX('MFR_List ref'!$A:$A,MATCH($AB482,'MFR_List ref'!$B:$B,0))</f>
        <v>#N/A</v>
      </c>
      <c r="AB482" s="62"/>
      <c r="AC482" s="78"/>
      <c r="AD482" s="79"/>
      <c r="AE482" s="80"/>
      <c r="AF482" s="60"/>
      <c r="AG482" s="73"/>
      <c r="AH482" s="73"/>
      <c r="AI482" s="73"/>
      <c r="AJ482" s="60"/>
      <c r="AK482" s="73"/>
      <c r="AL482" s="73"/>
      <c r="AM482" s="81"/>
      <c r="AN482" s="73"/>
      <c r="AO482" s="78"/>
      <c r="AP482" s="78"/>
      <c r="AQ482" s="78"/>
      <c r="AR482" s="78"/>
      <c r="AS482" s="73"/>
      <c r="AT482" s="73"/>
      <c r="AU482" s="73"/>
      <c r="AV482" s="78"/>
      <c r="AW482" s="73"/>
      <c r="AX482" s="73"/>
      <c r="AY482" s="82"/>
      <c r="AZ482" s="82"/>
      <c r="BA482" s="73"/>
      <c r="BB482" s="73"/>
      <c r="BC482" s="82"/>
      <c r="BD482" s="73"/>
      <c r="BE482" s="73"/>
      <c r="BF482" s="73"/>
      <c r="BG482" s="73"/>
      <c r="BH482" s="82"/>
      <c r="BI482" s="82"/>
      <c r="BJ482" s="82"/>
      <c r="BK482" s="82"/>
      <c r="BL482" s="82"/>
      <c r="BM482" s="82"/>
      <c r="BN482" s="82"/>
      <c r="BO482" s="73"/>
      <c r="BP482" s="68"/>
      <c r="BQ482" s="73"/>
      <c r="BR482" s="48"/>
    </row>
    <row r="483" spans="1:70" s="47" customFormat="1" ht="34.799999999999997" customHeight="1" x14ac:dyDescent="0.3">
      <c r="A483" s="60"/>
      <c r="B483" s="61" t="e">
        <f>VLOOKUP(E483,'Active-Bldg List ref'!$A:$E,4,FALSE)</f>
        <v>#N/A</v>
      </c>
      <c r="C483" s="61" t="e">
        <f>VLOOKUP(E483,'Active-Bldg List ref'!$A:$E,5,FALSE)</f>
        <v>#N/A</v>
      </c>
      <c r="D483" s="61" t="e">
        <f>VLOOKUP(E483,'Active-Bldg List ref'!$A:$B,2,FALSE)</f>
        <v>#N/A</v>
      </c>
      <c r="E483" s="61" t="e">
        <f>INDEX('Active-Bldg List ref'!$A:$A,MATCH(F483,'Active-Bldg List ref'!$C:$C,0))</f>
        <v>#N/A</v>
      </c>
      <c r="F483" s="62"/>
      <c r="G483" s="63"/>
      <c r="H483" s="64"/>
      <c r="I483" s="61" t="e">
        <f>INDEX('Keyword &amp; Type ref'!B:B,MATCH(K483,'Keyword &amp; Type ref'!D:D,0))</f>
        <v>#N/A</v>
      </c>
      <c r="J483" s="66" t="e">
        <f>INDEX('Keyword &amp; Type ref'!F:F,MATCH(L483,'Keyword &amp; Type ref'!H:H,0))</f>
        <v>#N/A</v>
      </c>
      <c r="K483" s="65"/>
      <c r="L483" s="65"/>
      <c r="M483" s="62"/>
      <c r="N483" s="67"/>
      <c r="O483" s="68"/>
      <c r="P483" s="68"/>
      <c r="Q483" s="69" t="e">
        <f>INDEX('Keyword &amp; Type ref'!$F:$V,MATCH(J483,'Keyword &amp; Type ref'!$F:$F,0),MATCH(B483,'Keyword &amp; Type ref'!$1:$1,0))</f>
        <v>#N/A</v>
      </c>
      <c r="R483" s="70" t="e">
        <f>VLOOKUP(J483,'Keyword &amp; Type ref'!$F:$L,7,FALSE)</f>
        <v>#N/A</v>
      </c>
      <c r="S483" s="71" t="e">
        <f>CONCATENATE(E483,":",VLOOKUP(J483,'Keyword &amp; Type ref'!F:H, 3,FALSE),":",$X483)</f>
        <v>#N/A</v>
      </c>
      <c r="T483" s="72" t="e">
        <f t="shared" si="14"/>
        <v>#N/A</v>
      </c>
      <c r="U483" s="73"/>
      <c r="V483" s="74" t="e">
        <f t="shared" si="15"/>
        <v>#N/A</v>
      </c>
      <c r="W483" s="75"/>
      <c r="X483" s="68"/>
      <c r="Y483" s="68"/>
      <c r="Z483" s="76"/>
      <c r="AA483" s="77" t="e">
        <f>INDEX('MFR_List ref'!$A:$A,MATCH($AB483,'MFR_List ref'!$B:$B,0))</f>
        <v>#N/A</v>
      </c>
      <c r="AB483" s="62"/>
      <c r="AC483" s="78"/>
      <c r="AD483" s="79"/>
      <c r="AE483" s="80"/>
      <c r="AF483" s="60"/>
      <c r="AG483" s="73"/>
      <c r="AH483" s="73"/>
      <c r="AI483" s="73"/>
      <c r="AJ483" s="60"/>
      <c r="AK483" s="73"/>
      <c r="AL483" s="73"/>
      <c r="AM483" s="81"/>
      <c r="AN483" s="73"/>
      <c r="AO483" s="78"/>
      <c r="AP483" s="78"/>
      <c r="AQ483" s="78"/>
      <c r="AR483" s="78"/>
      <c r="AS483" s="73"/>
      <c r="AT483" s="73"/>
      <c r="AU483" s="73"/>
      <c r="AV483" s="78"/>
      <c r="AW483" s="73"/>
      <c r="AX483" s="73"/>
      <c r="AY483" s="82"/>
      <c r="AZ483" s="82"/>
      <c r="BA483" s="73"/>
      <c r="BB483" s="73"/>
      <c r="BC483" s="82"/>
      <c r="BD483" s="73"/>
      <c r="BE483" s="73"/>
      <c r="BF483" s="73"/>
      <c r="BG483" s="73"/>
      <c r="BH483" s="82"/>
      <c r="BI483" s="82"/>
      <c r="BJ483" s="82"/>
      <c r="BK483" s="82"/>
      <c r="BL483" s="82"/>
      <c r="BM483" s="82"/>
      <c r="BN483" s="82"/>
      <c r="BO483" s="73"/>
      <c r="BP483" s="68"/>
      <c r="BQ483" s="73"/>
      <c r="BR483" s="48"/>
    </row>
    <row r="484" spans="1:70" s="47" customFormat="1" ht="34.799999999999997" customHeight="1" x14ac:dyDescent="0.3">
      <c r="A484" s="60"/>
      <c r="B484" s="61" t="e">
        <f>VLOOKUP(E484,'Active-Bldg List ref'!$A:$E,4,FALSE)</f>
        <v>#N/A</v>
      </c>
      <c r="C484" s="61" t="e">
        <f>VLOOKUP(E484,'Active-Bldg List ref'!$A:$E,5,FALSE)</f>
        <v>#N/A</v>
      </c>
      <c r="D484" s="61" t="e">
        <f>VLOOKUP(E484,'Active-Bldg List ref'!$A:$B,2,FALSE)</f>
        <v>#N/A</v>
      </c>
      <c r="E484" s="61" t="e">
        <f>INDEX('Active-Bldg List ref'!$A:$A,MATCH(F484,'Active-Bldg List ref'!$C:$C,0))</f>
        <v>#N/A</v>
      </c>
      <c r="F484" s="62"/>
      <c r="G484" s="63"/>
      <c r="H484" s="64"/>
      <c r="I484" s="61" t="e">
        <f>INDEX('Keyword &amp; Type ref'!B:B,MATCH(K484,'Keyword &amp; Type ref'!D:D,0))</f>
        <v>#N/A</v>
      </c>
      <c r="J484" s="66" t="e">
        <f>INDEX('Keyword &amp; Type ref'!F:F,MATCH(L484,'Keyword &amp; Type ref'!H:H,0))</f>
        <v>#N/A</v>
      </c>
      <c r="K484" s="65"/>
      <c r="L484" s="65"/>
      <c r="M484" s="62"/>
      <c r="N484" s="67"/>
      <c r="O484" s="68"/>
      <c r="P484" s="68"/>
      <c r="Q484" s="69" t="e">
        <f>INDEX('Keyword &amp; Type ref'!$F:$V,MATCH(J484,'Keyword &amp; Type ref'!$F:$F,0),MATCH(B484,'Keyword &amp; Type ref'!$1:$1,0))</f>
        <v>#N/A</v>
      </c>
      <c r="R484" s="70" t="e">
        <f>VLOOKUP(J484,'Keyword &amp; Type ref'!$F:$L,7,FALSE)</f>
        <v>#N/A</v>
      </c>
      <c r="S484" s="71" t="e">
        <f>CONCATENATE(E484,":",VLOOKUP(J484,'Keyword &amp; Type ref'!F:H, 3,FALSE),":",$X484)</f>
        <v>#N/A</v>
      </c>
      <c r="T484" s="72" t="e">
        <f t="shared" si="14"/>
        <v>#N/A</v>
      </c>
      <c r="U484" s="73"/>
      <c r="V484" s="74" t="e">
        <f t="shared" si="15"/>
        <v>#N/A</v>
      </c>
      <c r="W484" s="75"/>
      <c r="X484" s="68"/>
      <c r="Y484" s="68"/>
      <c r="Z484" s="76"/>
      <c r="AA484" s="77" t="e">
        <f>INDEX('MFR_List ref'!$A:$A,MATCH($AB484,'MFR_List ref'!$B:$B,0))</f>
        <v>#N/A</v>
      </c>
      <c r="AB484" s="62"/>
      <c r="AC484" s="78"/>
      <c r="AD484" s="79"/>
      <c r="AE484" s="80"/>
      <c r="AF484" s="60"/>
      <c r="AG484" s="73"/>
      <c r="AH484" s="73"/>
      <c r="AI484" s="73"/>
      <c r="AJ484" s="60"/>
      <c r="AK484" s="73"/>
      <c r="AL484" s="73"/>
      <c r="AM484" s="81"/>
      <c r="AN484" s="73"/>
      <c r="AO484" s="78"/>
      <c r="AP484" s="78"/>
      <c r="AQ484" s="78"/>
      <c r="AR484" s="78"/>
      <c r="AS484" s="73"/>
      <c r="AT484" s="73"/>
      <c r="AU484" s="73"/>
      <c r="AV484" s="78"/>
      <c r="AW484" s="73"/>
      <c r="AX484" s="73"/>
      <c r="AY484" s="82"/>
      <c r="AZ484" s="82"/>
      <c r="BA484" s="73"/>
      <c r="BB484" s="73"/>
      <c r="BC484" s="82"/>
      <c r="BD484" s="73"/>
      <c r="BE484" s="73"/>
      <c r="BF484" s="73"/>
      <c r="BG484" s="73"/>
      <c r="BH484" s="82"/>
      <c r="BI484" s="82"/>
      <c r="BJ484" s="82"/>
      <c r="BK484" s="82"/>
      <c r="BL484" s="82"/>
      <c r="BM484" s="82"/>
      <c r="BN484" s="82"/>
      <c r="BO484" s="73"/>
      <c r="BP484" s="68"/>
      <c r="BQ484" s="73"/>
      <c r="BR484" s="48"/>
    </row>
    <row r="485" spans="1:70" s="47" customFormat="1" ht="34.799999999999997" customHeight="1" x14ac:dyDescent="0.3">
      <c r="A485" s="60"/>
      <c r="B485" s="61" t="e">
        <f>VLOOKUP(E485,'Active-Bldg List ref'!$A:$E,4,FALSE)</f>
        <v>#N/A</v>
      </c>
      <c r="C485" s="61" t="e">
        <f>VLOOKUP(E485,'Active-Bldg List ref'!$A:$E,5,FALSE)</f>
        <v>#N/A</v>
      </c>
      <c r="D485" s="61" t="e">
        <f>VLOOKUP(E485,'Active-Bldg List ref'!$A:$B,2,FALSE)</f>
        <v>#N/A</v>
      </c>
      <c r="E485" s="61" t="e">
        <f>INDEX('Active-Bldg List ref'!$A:$A,MATCH(F485,'Active-Bldg List ref'!$C:$C,0))</f>
        <v>#N/A</v>
      </c>
      <c r="F485" s="62"/>
      <c r="G485" s="63"/>
      <c r="H485" s="64"/>
      <c r="I485" s="61" t="e">
        <f>INDEX('Keyword &amp; Type ref'!B:B,MATCH(K485,'Keyword &amp; Type ref'!D:D,0))</f>
        <v>#N/A</v>
      </c>
      <c r="J485" s="66" t="e">
        <f>INDEX('Keyword &amp; Type ref'!F:F,MATCH(L485,'Keyword &amp; Type ref'!H:H,0))</f>
        <v>#N/A</v>
      </c>
      <c r="K485" s="65"/>
      <c r="L485" s="65"/>
      <c r="M485" s="62"/>
      <c r="N485" s="67"/>
      <c r="O485" s="68"/>
      <c r="P485" s="68"/>
      <c r="Q485" s="69" t="e">
        <f>INDEX('Keyword &amp; Type ref'!$F:$V,MATCH(J485,'Keyword &amp; Type ref'!$F:$F,0),MATCH(B485,'Keyword &amp; Type ref'!$1:$1,0))</f>
        <v>#N/A</v>
      </c>
      <c r="R485" s="70" t="e">
        <f>VLOOKUP(J485,'Keyword &amp; Type ref'!$F:$L,7,FALSE)</f>
        <v>#N/A</v>
      </c>
      <c r="S485" s="71" t="e">
        <f>CONCATENATE(E485,":",VLOOKUP(J485,'Keyword &amp; Type ref'!F:H, 3,FALSE),":",$X485)</f>
        <v>#N/A</v>
      </c>
      <c r="T485" s="72" t="e">
        <f t="shared" si="14"/>
        <v>#N/A</v>
      </c>
      <c r="U485" s="73"/>
      <c r="V485" s="74" t="e">
        <f t="shared" si="15"/>
        <v>#N/A</v>
      </c>
      <c r="W485" s="75"/>
      <c r="X485" s="68"/>
      <c r="Y485" s="68"/>
      <c r="Z485" s="76"/>
      <c r="AA485" s="77" t="e">
        <f>INDEX('MFR_List ref'!$A:$A,MATCH($AB485,'MFR_List ref'!$B:$B,0))</f>
        <v>#N/A</v>
      </c>
      <c r="AB485" s="62"/>
      <c r="AC485" s="78"/>
      <c r="AD485" s="79"/>
      <c r="AE485" s="80"/>
      <c r="AF485" s="60"/>
      <c r="AG485" s="73"/>
      <c r="AH485" s="73"/>
      <c r="AI485" s="73"/>
      <c r="AJ485" s="60"/>
      <c r="AK485" s="73"/>
      <c r="AL485" s="73"/>
      <c r="AM485" s="81"/>
      <c r="AN485" s="73"/>
      <c r="AO485" s="78"/>
      <c r="AP485" s="78"/>
      <c r="AQ485" s="78"/>
      <c r="AR485" s="78"/>
      <c r="AS485" s="73"/>
      <c r="AT485" s="73"/>
      <c r="AU485" s="73"/>
      <c r="AV485" s="78"/>
      <c r="AW485" s="73"/>
      <c r="AX485" s="73"/>
      <c r="AY485" s="82"/>
      <c r="AZ485" s="82"/>
      <c r="BA485" s="73"/>
      <c r="BB485" s="73"/>
      <c r="BC485" s="82"/>
      <c r="BD485" s="73"/>
      <c r="BE485" s="73"/>
      <c r="BF485" s="73"/>
      <c r="BG485" s="73"/>
      <c r="BH485" s="82"/>
      <c r="BI485" s="82"/>
      <c r="BJ485" s="82"/>
      <c r="BK485" s="82"/>
      <c r="BL485" s="82"/>
      <c r="BM485" s="82"/>
      <c r="BN485" s="82"/>
      <c r="BO485" s="73"/>
      <c r="BP485" s="68"/>
      <c r="BQ485" s="73"/>
      <c r="BR485" s="48"/>
    </row>
    <row r="486" spans="1:70" s="47" customFormat="1" ht="34.799999999999997" customHeight="1" x14ac:dyDescent="0.3">
      <c r="A486" s="60"/>
      <c r="B486" s="61" t="e">
        <f>VLOOKUP(E486,'Active-Bldg List ref'!$A:$E,4,FALSE)</f>
        <v>#N/A</v>
      </c>
      <c r="C486" s="61" t="e">
        <f>VLOOKUP(E486,'Active-Bldg List ref'!$A:$E,5,FALSE)</f>
        <v>#N/A</v>
      </c>
      <c r="D486" s="61" t="e">
        <f>VLOOKUP(E486,'Active-Bldg List ref'!$A:$B,2,FALSE)</f>
        <v>#N/A</v>
      </c>
      <c r="E486" s="61" t="e">
        <f>INDEX('Active-Bldg List ref'!$A:$A,MATCH(F486,'Active-Bldg List ref'!$C:$C,0))</f>
        <v>#N/A</v>
      </c>
      <c r="F486" s="62"/>
      <c r="G486" s="63"/>
      <c r="H486" s="64"/>
      <c r="I486" s="61" t="e">
        <f>INDEX('Keyword &amp; Type ref'!B:B,MATCH(K486,'Keyword &amp; Type ref'!D:D,0))</f>
        <v>#N/A</v>
      </c>
      <c r="J486" s="66" t="e">
        <f>INDEX('Keyword &amp; Type ref'!F:F,MATCH(L486,'Keyword &amp; Type ref'!H:H,0))</f>
        <v>#N/A</v>
      </c>
      <c r="K486" s="65"/>
      <c r="L486" s="65"/>
      <c r="M486" s="62"/>
      <c r="N486" s="67"/>
      <c r="O486" s="68"/>
      <c r="P486" s="68"/>
      <c r="Q486" s="69" t="e">
        <f>INDEX('Keyword &amp; Type ref'!$F:$V,MATCH(J486,'Keyword &amp; Type ref'!$F:$F,0),MATCH(B486,'Keyword &amp; Type ref'!$1:$1,0))</f>
        <v>#N/A</v>
      </c>
      <c r="R486" s="70" t="e">
        <f>VLOOKUP(J486,'Keyword &amp; Type ref'!$F:$L,7,FALSE)</f>
        <v>#N/A</v>
      </c>
      <c r="S486" s="71" t="e">
        <f>CONCATENATE(E486,":",VLOOKUP(J486,'Keyword &amp; Type ref'!F:H, 3,FALSE),":",$X486)</f>
        <v>#N/A</v>
      </c>
      <c r="T486" s="72" t="e">
        <f t="shared" si="14"/>
        <v>#N/A</v>
      </c>
      <c r="U486" s="73"/>
      <c r="V486" s="74" t="e">
        <f t="shared" si="15"/>
        <v>#N/A</v>
      </c>
      <c r="W486" s="75"/>
      <c r="X486" s="68"/>
      <c r="Y486" s="68"/>
      <c r="Z486" s="76"/>
      <c r="AA486" s="77" t="e">
        <f>INDEX('MFR_List ref'!$A:$A,MATCH($AB486,'MFR_List ref'!$B:$B,0))</f>
        <v>#N/A</v>
      </c>
      <c r="AB486" s="62"/>
      <c r="AC486" s="78"/>
      <c r="AD486" s="79"/>
      <c r="AE486" s="80"/>
      <c r="AF486" s="60"/>
      <c r="AG486" s="73"/>
      <c r="AH486" s="73"/>
      <c r="AI486" s="73"/>
      <c r="AJ486" s="60"/>
      <c r="AK486" s="73"/>
      <c r="AL486" s="73"/>
      <c r="AM486" s="81"/>
      <c r="AN486" s="73"/>
      <c r="AO486" s="78"/>
      <c r="AP486" s="78"/>
      <c r="AQ486" s="78"/>
      <c r="AR486" s="78"/>
      <c r="AS486" s="73"/>
      <c r="AT486" s="73"/>
      <c r="AU486" s="73"/>
      <c r="AV486" s="78"/>
      <c r="AW486" s="73"/>
      <c r="AX486" s="73"/>
      <c r="AY486" s="82"/>
      <c r="AZ486" s="82"/>
      <c r="BA486" s="73"/>
      <c r="BB486" s="73"/>
      <c r="BC486" s="82"/>
      <c r="BD486" s="73"/>
      <c r="BE486" s="73"/>
      <c r="BF486" s="73"/>
      <c r="BG486" s="73"/>
      <c r="BH486" s="82"/>
      <c r="BI486" s="82"/>
      <c r="BJ486" s="82"/>
      <c r="BK486" s="82"/>
      <c r="BL486" s="82"/>
      <c r="BM486" s="82"/>
      <c r="BN486" s="82"/>
      <c r="BO486" s="73"/>
      <c r="BP486" s="68"/>
      <c r="BQ486" s="73"/>
      <c r="BR486" s="48"/>
    </row>
    <row r="487" spans="1:70" s="47" customFormat="1" ht="34.799999999999997" customHeight="1" x14ac:dyDescent="0.3">
      <c r="A487" s="60"/>
      <c r="B487" s="61" t="e">
        <f>VLOOKUP(E487,'Active-Bldg List ref'!$A:$E,4,FALSE)</f>
        <v>#N/A</v>
      </c>
      <c r="C487" s="61" t="e">
        <f>VLOOKUP(E487,'Active-Bldg List ref'!$A:$E,5,FALSE)</f>
        <v>#N/A</v>
      </c>
      <c r="D487" s="61" t="e">
        <f>VLOOKUP(E487,'Active-Bldg List ref'!$A:$B,2,FALSE)</f>
        <v>#N/A</v>
      </c>
      <c r="E487" s="61" t="e">
        <f>INDEX('Active-Bldg List ref'!$A:$A,MATCH(F487,'Active-Bldg List ref'!$C:$C,0))</f>
        <v>#N/A</v>
      </c>
      <c r="F487" s="62"/>
      <c r="G487" s="63"/>
      <c r="H487" s="64"/>
      <c r="I487" s="61" t="e">
        <f>INDEX('Keyword &amp; Type ref'!B:B,MATCH(K487,'Keyword &amp; Type ref'!D:D,0))</f>
        <v>#N/A</v>
      </c>
      <c r="J487" s="66" t="e">
        <f>INDEX('Keyword &amp; Type ref'!F:F,MATCH(L487,'Keyword &amp; Type ref'!H:H,0))</f>
        <v>#N/A</v>
      </c>
      <c r="K487" s="65"/>
      <c r="L487" s="65"/>
      <c r="M487" s="62"/>
      <c r="N487" s="67"/>
      <c r="O487" s="68"/>
      <c r="P487" s="68"/>
      <c r="Q487" s="69" t="e">
        <f>INDEX('Keyword &amp; Type ref'!$F:$V,MATCH(J487,'Keyword &amp; Type ref'!$F:$F,0),MATCH(B487,'Keyword &amp; Type ref'!$1:$1,0))</f>
        <v>#N/A</v>
      </c>
      <c r="R487" s="70" t="e">
        <f>VLOOKUP(J487,'Keyword &amp; Type ref'!$F:$L,7,FALSE)</f>
        <v>#N/A</v>
      </c>
      <c r="S487" s="71" t="e">
        <f>CONCATENATE(E487,":",VLOOKUP(J487,'Keyword &amp; Type ref'!F:H, 3,FALSE),":",$X487)</f>
        <v>#N/A</v>
      </c>
      <c r="T487" s="72" t="e">
        <f t="shared" si="14"/>
        <v>#N/A</v>
      </c>
      <c r="U487" s="73"/>
      <c r="V487" s="74" t="e">
        <f t="shared" si="15"/>
        <v>#N/A</v>
      </c>
      <c r="W487" s="75"/>
      <c r="X487" s="68"/>
      <c r="Y487" s="68"/>
      <c r="Z487" s="76"/>
      <c r="AA487" s="77" t="e">
        <f>INDEX('MFR_List ref'!$A:$A,MATCH($AB487,'MFR_List ref'!$B:$B,0))</f>
        <v>#N/A</v>
      </c>
      <c r="AB487" s="62"/>
      <c r="AC487" s="78"/>
      <c r="AD487" s="79"/>
      <c r="AE487" s="80"/>
      <c r="AF487" s="60"/>
      <c r="AG487" s="73"/>
      <c r="AH487" s="73"/>
      <c r="AI487" s="73"/>
      <c r="AJ487" s="60"/>
      <c r="AK487" s="73"/>
      <c r="AL487" s="73"/>
      <c r="AM487" s="81"/>
      <c r="AN487" s="73"/>
      <c r="AO487" s="78"/>
      <c r="AP487" s="78"/>
      <c r="AQ487" s="78"/>
      <c r="AR487" s="78"/>
      <c r="AS487" s="73"/>
      <c r="AT487" s="73"/>
      <c r="AU487" s="73"/>
      <c r="AV487" s="78"/>
      <c r="AW487" s="73"/>
      <c r="AX487" s="73"/>
      <c r="AY487" s="82"/>
      <c r="AZ487" s="82"/>
      <c r="BA487" s="73"/>
      <c r="BB487" s="73"/>
      <c r="BC487" s="82"/>
      <c r="BD487" s="73"/>
      <c r="BE487" s="73"/>
      <c r="BF487" s="73"/>
      <c r="BG487" s="73"/>
      <c r="BH487" s="82"/>
      <c r="BI487" s="82"/>
      <c r="BJ487" s="82"/>
      <c r="BK487" s="82"/>
      <c r="BL487" s="82"/>
      <c r="BM487" s="82"/>
      <c r="BN487" s="82"/>
      <c r="BO487" s="73"/>
      <c r="BP487" s="68"/>
      <c r="BQ487" s="73"/>
      <c r="BR487" s="48"/>
    </row>
    <row r="488" spans="1:70" s="47" customFormat="1" ht="34.799999999999997" customHeight="1" x14ac:dyDescent="0.3">
      <c r="A488" s="60"/>
      <c r="B488" s="61" t="e">
        <f>VLOOKUP(E488,'Active-Bldg List ref'!$A:$E,4,FALSE)</f>
        <v>#N/A</v>
      </c>
      <c r="C488" s="61" t="e">
        <f>VLOOKUP(E488,'Active-Bldg List ref'!$A:$E,5,FALSE)</f>
        <v>#N/A</v>
      </c>
      <c r="D488" s="61" t="e">
        <f>VLOOKUP(E488,'Active-Bldg List ref'!$A:$B,2,FALSE)</f>
        <v>#N/A</v>
      </c>
      <c r="E488" s="61" t="e">
        <f>INDEX('Active-Bldg List ref'!$A:$A,MATCH(F488,'Active-Bldg List ref'!$C:$C,0))</f>
        <v>#N/A</v>
      </c>
      <c r="F488" s="62"/>
      <c r="G488" s="63"/>
      <c r="H488" s="64"/>
      <c r="I488" s="61" t="e">
        <f>INDEX('Keyword &amp; Type ref'!B:B,MATCH(K488,'Keyword &amp; Type ref'!D:D,0))</f>
        <v>#N/A</v>
      </c>
      <c r="J488" s="66" t="e">
        <f>INDEX('Keyword &amp; Type ref'!F:F,MATCH(L488,'Keyword &amp; Type ref'!H:H,0))</f>
        <v>#N/A</v>
      </c>
      <c r="K488" s="65"/>
      <c r="L488" s="65"/>
      <c r="M488" s="62"/>
      <c r="N488" s="67"/>
      <c r="O488" s="68"/>
      <c r="P488" s="68"/>
      <c r="Q488" s="69" t="e">
        <f>INDEX('Keyword &amp; Type ref'!$F:$V,MATCH(J488,'Keyword &amp; Type ref'!$F:$F,0),MATCH(B488,'Keyword &amp; Type ref'!$1:$1,0))</f>
        <v>#N/A</v>
      </c>
      <c r="R488" s="70" t="e">
        <f>VLOOKUP(J488,'Keyword &amp; Type ref'!$F:$L,7,FALSE)</f>
        <v>#N/A</v>
      </c>
      <c r="S488" s="71" t="e">
        <f>CONCATENATE(E488,":",VLOOKUP(J488,'Keyword &amp; Type ref'!F:H, 3,FALSE),":",$X488)</f>
        <v>#N/A</v>
      </c>
      <c r="T488" s="72" t="e">
        <f t="shared" si="14"/>
        <v>#N/A</v>
      </c>
      <c r="U488" s="73"/>
      <c r="V488" s="74" t="e">
        <f t="shared" si="15"/>
        <v>#N/A</v>
      </c>
      <c r="W488" s="75"/>
      <c r="X488" s="68"/>
      <c r="Y488" s="68"/>
      <c r="Z488" s="76"/>
      <c r="AA488" s="77" t="e">
        <f>INDEX('MFR_List ref'!$A:$A,MATCH($AB488,'MFR_List ref'!$B:$B,0))</f>
        <v>#N/A</v>
      </c>
      <c r="AB488" s="62"/>
      <c r="AC488" s="78"/>
      <c r="AD488" s="79"/>
      <c r="AE488" s="80"/>
      <c r="AF488" s="60"/>
      <c r="AG488" s="73"/>
      <c r="AH488" s="73"/>
      <c r="AI488" s="73"/>
      <c r="AJ488" s="60"/>
      <c r="AK488" s="73"/>
      <c r="AL488" s="73"/>
      <c r="AM488" s="81"/>
      <c r="AN488" s="73"/>
      <c r="AO488" s="78"/>
      <c r="AP488" s="78"/>
      <c r="AQ488" s="78"/>
      <c r="AR488" s="78"/>
      <c r="AS488" s="73"/>
      <c r="AT488" s="73"/>
      <c r="AU488" s="73"/>
      <c r="AV488" s="78"/>
      <c r="AW488" s="73"/>
      <c r="AX488" s="73"/>
      <c r="AY488" s="82"/>
      <c r="AZ488" s="82"/>
      <c r="BA488" s="73"/>
      <c r="BB488" s="73"/>
      <c r="BC488" s="82"/>
      <c r="BD488" s="73"/>
      <c r="BE488" s="73"/>
      <c r="BF488" s="73"/>
      <c r="BG488" s="73"/>
      <c r="BH488" s="82"/>
      <c r="BI488" s="82"/>
      <c r="BJ488" s="82"/>
      <c r="BK488" s="82"/>
      <c r="BL488" s="82"/>
      <c r="BM488" s="82"/>
      <c r="BN488" s="82"/>
      <c r="BO488" s="73"/>
      <c r="BP488" s="68"/>
      <c r="BQ488" s="73"/>
      <c r="BR488" s="48"/>
    </row>
    <row r="489" spans="1:70" s="47" customFormat="1" ht="34.799999999999997" customHeight="1" x14ac:dyDescent="0.3">
      <c r="A489" s="60"/>
      <c r="B489" s="61" t="e">
        <f>VLOOKUP(E489,'Active-Bldg List ref'!$A:$E,4,FALSE)</f>
        <v>#N/A</v>
      </c>
      <c r="C489" s="61" t="e">
        <f>VLOOKUP(E489,'Active-Bldg List ref'!$A:$E,5,FALSE)</f>
        <v>#N/A</v>
      </c>
      <c r="D489" s="61" t="e">
        <f>VLOOKUP(E489,'Active-Bldg List ref'!$A:$B,2,FALSE)</f>
        <v>#N/A</v>
      </c>
      <c r="E489" s="61" t="e">
        <f>INDEX('Active-Bldg List ref'!$A:$A,MATCH(F489,'Active-Bldg List ref'!$C:$C,0))</f>
        <v>#N/A</v>
      </c>
      <c r="F489" s="62"/>
      <c r="G489" s="63"/>
      <c r="H489" s="64"/>
      <c r="I489" s="61" t="e">
        <f>INDEX('Keyword &amp; Type ref'!B:B,MATCH(K489,'Keyword &amp; Type ref'!D:D,0))</f>
        <v>#N/A</v>
      </c>
      <c r="J489" s="66" t="e">
        <f>INDEX('Keyword &amp; Type ref'!F:F,MATCH(L489,'Keyword &amp; Type ref'!H:H,0))</f>
        <v>#N/A</v>
      </c>
      <c r="K489" s="65"/>
      <c r="L489" s="65"/>
      <c r="M489" s="62"/>
      <c r="N489" s="67"/>
      <c r="O489" s="68"/>
      <c r="P489" s="68"/>
      <c r="Q489" s="69" t="e">
        <f>INDEX('Keyword &amp; Type ref'!$F:$V,MATCH(J489,'Keyword &amp; Type ref'!$F:$F,0),MATCH(B489,'Keyword &amp; Type ref'!$1:$1,0))</f>
        <v>#N/A</v>
      </c>
      <c r="R489" s="70" t="e">
        <f>VLOOKUP(J489,'Keyword &amp; Type ref'!$F:$L,7,FALSE)</f>
        <v>#N/A</v>
      </c>
      <c r="S489" s="71" t="e">
        <f>CONCATENATE(E489,":",VLOOKUP(J489,'Keyword &amp; Type ref'!F:H, 3,FALSE),":",$X489)</f>
        <v>#N/A</v>
      </c>
      <c r="T489" s="72" t="e">
        <f t="shared" si="14"/>
        <v>#N/A</v>
      </c>
      <c r="U489" s="73"/>
      <c r="V489" s="74" t="e">
        <f t="shared" si="15"/>
        <v>#N/A</v>
      </c>
      <c r="W489" s="75"/>
      <c r="X489" s="68"/>
      <c r="Y489" s="68"/>
      <c r="Z489" s="76"/>
      <c r="AA489" s="77" t="e">
        <f>INDEX('MFR_List ref'!$A:$A,MATCH($AB489,'MFR_List ref'!$B:$B,0))</f>
        <v>#N/A</v>
      </c>
      <c r="AB489" s="62"/>
      <c r="AC489" s="78"/>
      <c r="AD489" s="79"/>
      <c r="AE489" s="80"/>
      <c r="AF489" s="60"/>
      <c r="AG489" s="73"/>
      <c r="AH489" s="73"/>
      <c r="AI489" s="73"/>
      <c r="AJ489" s="60"/>
      <c r="AK489" s="73"/>
      <c r="AL489" s="73"/>
      <c r="AM489" s="81"/>
      <c r="AN489" s="73"/>
      <c r="AO489" s="78"/>
      <c r="AP489" s="78"/>
      <c r="AQ489" s="78"/>
      <c r="AR489" s="78"/>
      <c r="AS489" s="73"/>
      <c r="AT489" s="73"/>
      <c r="AU489" s="73"/>
      <c r="AV489" s="78"/>
      <c r="AW489" s="73"/>
      <c r="AX489" s="73"/>
      <c r="AY489" s="82"/>
      <c r="AZ489" s="82"/>
      <c r="BA489" s="73"/>
      <c r="BB489" s="73"/>
      <c r="BC489" s="82"/>
      <c r="BD489" s="73"/>
      <c r="BE489" s="73"/>
      <c r="BF489" s="73"/>
      <c r="BG489" s="73"/>
      <c r="BH489" s="82"/>
      <c r="BI489" s="82"/>
      <c r="BJ489" s="82"/>
      <c r="BK489" s="82"/>
      <c r="BL489" s="82"/>
      <c r="BM489" s="82"/>
      <c r="BN489" s="82"/>
      <c r="BO489" s="73"/>
      <c r="BP489" s="68"/>
      <c r="BQ489" s="73"/>
      <c r="BR489" s="48"/>
    </row>
    <row r="490" spans="1:70" s="47" customFormat="1" ht="34.799999999999997" customHeight="1" x14ac:dyDescent="0.3">
      <c r="A490" s="60"/>
      <c r="B490" s="61" t="e">
        <f>VLOOKUP(E490,'Active-Bldg List ref'!$A:$E,4,FALSE)</f>
        <v>#N/A</v>
      </c>
      <c r="C490" s="61" t="e">
        <f>VLOOKUP(E490,'Active-Bldg List ref'!$A:$E,5,FALSE)</f>
        <v>#N/A</v>
      </c>
      <c r="D490" s="61" t="e">
        <f>VLOOKUP(E490,'Active-Bldg List ref'!$A:$B,2,FALSE)</f>
        <v>#N/A</v>
      </c>
      <c r="E490" s="61" t="e">
        <f>INDEX('Active-Bldg List ref'!$A:$A,MATCH(F490,'Active-Bldg List ref'!$C:$C,0))</f>
        <v>#N/A</v>
      </c>
      <c r="F490" s="62"/>
      <c r="G490" s="63"/>
      <c r="H490" s="64"/>
      <c r="I490" s="61" t="e">
        <f>INDEX('Keyword &amp; Type ref'!B:B,MATCH(K490,'Keyword &amp; Type ref'!D:D,0))</f>
        <v>#N/A</v>
      </c>
      <c r="J490" s="66" t="e">
        <f>INDEX('Keyword &amp; Type ref'!F:F,MATCH(L490,'Keyword &amp; Type ref'!H:H,0))</f>
        <v>#N/A</v>
      </c>
      <c r="K490" s="65"/>
      <c r="L490" s="65"/>
      <c r="M490" s="62"/>
      <c r="N490" s="67"/>
      <c r="O490" s="68"/>
      <c r="P490" s="68"/>
      <c r="Q490" s="69" t="e">
        <f>INDEX('Keyword &amp; Type ref'!$F:$V,MATCH(J490,'Keyword &amp; Type ref'!$F:$F,0),MATCH(B490,'Keyword &amp; Type ref'!$1:$1,0))</f>
        <v>#N/A</v>
      </c>
      <c r="R490" s="70" t="e">
        <f>VLOOKUP(J490,'Keyword &amp; Type ref'!$F:$L,7,FALSE)</f>
        <v>#N/A</v>
      </c>
      <c r="S490" s="71" t="e">
        <f>CONCATENATE(E490,":",VLOOKUP(J490,'Keyword &amp; Type ref'!F:H, 3,FALSE),":",$X490)</f>
        <v>#N/A</v>
      </c>
      <c r="T490" s="72" t="e">
        <f t="shared" si="14"/>
        <v>#N/A</v>
      </c>
      <c r="U490" s="73"/>
      <c r="V490" s="74" t="e">
        <f t="shared" si="15"/>
        <v>#N/A</v>
      </c>
      <c r="W490" s="75"/>
      <c r="X490" s="68"/>
      <c r="Y490" s="68"/>
      <c r="Z490" s="76"/>
      <c r="AA490" s="77" t="e">
        <f>INDEX('MFR_List ref'!$A:$A,MATCH($AB490,'MFR_List ref'!$B:$B,0))</f>
        <v>#N/A</v>
      </c>
      <c r="AB490" s="62"/>
      <c r="AC490" s="78"/>
      <c r="AD490" s="79"/>
      <c r="AE490" s="80"/>
      <c r="AF490" s="60"/>
      <c r="AG490" s="73"/>
      <c r="AH490" s="73"/>
      <c r="AI490" s="73"/>
      <c r="AJ490" s="60"/>
      <c r="AK490" s="73"/>
      <c r="AL490" s="73"/>
      <c r="AM490" s="81"/>
      <c r="AN490" s="73"/>
      <c r="AO490" s="78"/>
      <c r="AP490" s="78"/>
      <c r="AQ490" s="78"/>
      <c r="AR490" s="78"/>
      <c r="AS490" s="73"/>
      <c r="AT490" s="73"/>
      <c r="AU490" s="73"/>
      <c r="AV490" s="78"/>
      <c r="AW490" s="73"/>
      <c r="AX490" s="73"/>
      <c r="AY490" s="82"/>
      <c r="AZ490" s="82"/>
      <c r="BA490" s="73"/>
      <c r="BB490" s="73"/>
      <c r="BC490" s="82"/>
      <c r="BD490" s="73"/>
      <c r="BE490" s="73"/>
      <c r="BF490" s="73"/>
      <c r="BG490" s="73"/>
      <c r="BH490" s="82"/>
      <c r="BI490" s="82"/>
      <c r="BJ490" s="82"/>
      <c r="BK490" s="82"/>
      <c r="BL490" s="82"/>
      <c r="BM490" s="82"/>
      <c r="BN490" s="82"/>
      <c r="BO490" s="73"/>
      <c r="BP490" s="68"/>
      <c r="BQ490" s="73"/>
      <c r="BR490" s="48"/>
    </row>
    <row r="491" spans="1:70" s="47" customFormat="1" ht="34.799999999999997" customHeight="1" x14ac:dyDescent="0.3">
      <c r="A491" s="60"/>
      <c r="B491" s="61" t="e">
        <f>VLOOKUP(E491,'Active-Bldg List ref'!$A:$E,4,FALSE)</f>
        <v>#N/A</v>
      </c>
      <c r="C491" s="61" t="e">
        <f>VLOOKUP(E491,'Active-Bldg List ref'!$A:$E,5,FALSE)</f>
        <v>#N/A</v>
      </c>
      <c r="D491" s="61" t="e">
        <f>VLOOKUP(E491,'Active-Bldg List ref'!$A:$B,2,FALSE)</f>
        <v>#N/A</v>
      </c>
      <c r="E491" s="61" t="e">
        <f>INDEX('Active-Bldg List ref'!$A:$A,MATCH(F491,'Active-Bldg List ref'!$C:$C,0))</f>
        <v>#N/A</v>
      </c>
      <c r="F491" s="62"/>
      <c r="G491" s="63"/>
      <c r="H491" s="64"/>
      <c r="I491" s="61" t="e">
        <f>INDEX('Keyword &amp; Type ref'!B:B,MATCH(K491,'Keyword &amp; Type ref'!D:D,0))</f>
        <v>#N/A</v>
      </c>
      <c r="J491" s="66" t="e">
        <f>INDEX('Keyword &amp; Type ref'!F:F,MATCH(L491,'Keyword &amp; Type ref'!H:H,0))</f>
        <v>#N/A</v>
      </c>
      <c r="K491" s="65"/>
      <c r="L491" s="65"/>
      <c r="M491" s="62"/>
      <c r="N491" s="67"/>
      <c r="O491" s="68"/>
      <c r="P491" s="68"/>
      <c r="Q491" s="69" t="e">
        <f>INDEX('Keyword &amp; Type ref'!$F:$V,MATCH(J491,'Keyword &amp; Type ref'!$F:$F,0),MATCH(B491,'Keyword &amp; Type ref'!$1:$1,0))</f>
        <v>#N/A</v>
      </c>
      <c r="R491" s="70" t="e">
        <f>VLOOKUP(J491,'Keyword &amp; Type ref'!$F:$L,7,FALSE)</f>
        <v>#N/A</v>
      </c>
      <c r="S491" s="71" t="e">
        <f>CONCATENATE(E491,":",VLOOKUP(J491,'Keyword &amp; Type ref'!F:H, 3,FALSE),":",$X491)</f>
        <v>#N/A</v>
      </c>
      <c r="T491" s="72" t="e">
        <f t="shared" si="14"/>
        <v>#N/A</v>
      </c>
      <c r="U491" s="73"/>
      <c r="V491" s="74" t="e">
        <f t="shared" si="15"/>
        <v>#N/A</v>
      </c>
      <c r="W491" s="75"/>
      <c r="X491" s="68"/>
      <c r="Y491" s="68"/>
      <c r="Z491" s="76"/>
      <c r="AA491" s="77" t="e">
        <f>INDEX('MFR_List ref'!$A:$A,MATCH($AB491,'MFR_List ref'!$B:$B,0))</f>
        <v>#N/A</v>
      </c>
      <c r="AB491" s="62"/>
      <c r="AC491" s="78"/>
      <c r="AD491" s="79"/>
      <c r="AE491" s="80"/>
      <c r="AF491" s="60"/>
      <c r="AG491" s="73"/>
      <c r="AH491" s="73"/>
      <c r="AI491" s="73"/>
      <c r="AJ491" s="60"/>
      <c r="AK491" s="73"/>
      <c r="AL491" s="73"/>
      <c r="AM491" s="81"/>
      <c r="AN491" s="73"/>
      <c r="AO491" s="78"/>
      <c r="AP491" s="78"/>
      <c r="AQ491" s="78"/>
      <c r="AR491" s="78"/>
      <c r="AS491" s="73"/>
      <c r="AT491" s="73"/>
      <c r="AU491" s="73"/>
      <c r="AV491" s="78"/>
      <c r="AW491" s="73"/>
      <c r="AX491" s="73"/>
      <c r="AY491" s="82"/>
      <c r="AZ491" s="82"/>
      <c r="BA491" s="73"/>
      <c r="BB491" s="73"/>
      <c r="BC491" s="82"/>
      <c r="BD491" s="73"/>
      <c r="BE491" s="73"/>
      <c r="BF491" s="73"/>
      <c r="BG491" s="73"/>
      <c r="BH491" s="82"/>
      <c r="BI491" s="82"/>
      <c r="BJ491" s="82"/>
      <c r="BK491" s="82"/>
      <c r="BL491" s="82"/>
      <c r="BM491" s="82"/>
      <c r="BN491" s="82"/>
      <c r="BO491" s="73"/>
      <c r="BP491" s="68"/>
      <c r="BQ491" s="73"/>
      <c r="BR491" s="48"/>
    </row>
    <row r="492" spans="1:70" s="47" customFormat="1" ht="34.799999999999997" customHeight="1" x14ac:dyDescent="0.3">
      <c r="A492" s="60"/>
      <c r="B492" s="61" t="e">
        <f>VLOOKUP(E492,'Active-Bldg List ref'!$A:$E,4,FALSE)</f>
        <v>#N/A</v>
      </c>
      <c r="C492" s="61" t="e">
        <f>VLOOKUP(E492,'Active-Bldg List ref'!$A:$E,5,FALSE)</f>
        <v>#N/A</v>
      </c>
      <c r="D492" s="61" t="e">
        <f>VLOOKUP(E492,'Active-Bldg List ref'!$A:$B,2,FALSE)</f>
        <v>#N/A</v>
      </c>
      <c r="E492" s="61" t="e">
        <f>INDEX('Active-Bldg List ref'!$A:$A,MATCH(F492,'Active-Bldg List ref'!$C:$C,0))</f>
        <v>#N/A</v>
      </c>
      <c r="F492" s="62"/>
      <c r="G492" s="63"/>
      <c r="H492" s="64"/>
      <c r="I492" s="61" t="e">
        <f>INDEX('Keyword &amp; Type ref'!B:B,MATCH(K492,'Keyword &amp; Type ref'!D:D,0))</f>
        <v>#N/A</v>
      </c>
      <c r="J492" s="66" t="e">
        <f>INDEX('Keyword &amp; Type ref'!F:F,MATCH(L492,'Keyword &amp; Type ref'!H:H,0))</f>
        <v>#N/A</v>
      </c>
      <c r="K492" s="65"/>
      <c r="L492" s="65"/>
      <c r="M492" s="62"/>
      <c r="N492" s="67"/>
      <c r="O492" s="68"/>
      <c r="P492" s="68"/>
      <c r="Q492" s="69" t="e">
        <f>INDEX('Keyword &amp; Type ref'!$F:$V,MATCH(J492,'Keyword &amp; Type ref'!$F:$F,0),MATCH(B492,'Keyword &amp; Type ref'!$1:$1,0))</f>
        <v>#N/A</v>
      </c>
      <c r="R492" s="70" t="e">
        <f>VLOOKUP(J492,'Keyword &amp; Type ref'!$F:$L,7,FALSE)</f>
        <v>#N/A</v>
      </c>
      <c r="S492" s="71" t="e">
        <f>CONCATENATE(E492,":",VLOOKUP(J492,'Keyword &amp; Type ref'!F:H, 3,FALSE),":",$X492)</f>
        <v>#N/A</v>
      </c>
      <c r="T492" s="72" t="e">
        <f t="shared" si="14"/>
        <v>#N/A</v>
      </c>
      <c r="U492" s="73"/>
      <c r="V492" s="74" t="e">
        <f t="shared" si="15"/>
        <v>#N/A</v>
      </c>
      <c r="W492" s="75"/>
      <c r="X492" s="68"/>
      <c r="Y492" s="68"/>
      <c r="Z492" s="76"/>
      <c r="AA492" s="77" t="e">
        <f>INDEX('MFR_List ref'!$A:$A,MATCH($AB492,'MFR_List ref'!$B:$B,0))</f>
        <v>#N/A</v>
      </c>
      <c r="AB492" s="62"/>
      <c r="AC492" s="78"/>
      <c r="AD492" s="79"/>
      <c r="AE492" s="80"/>
      <c r="AF492" s="60"/>
      <c r="AG492" s="73"/>
      <c r="AH492" s="73"/>
      <c r="AI492" s="73"/>
      <c r="AJ492" s="60"/>
      <c r="AK492" s="73"/>
      <c r="AL492" s="73"/>
      <c r="AM492" s="81"/>
      <c r="AN492" s="73"/>
      <c r="AO492" s="78"/>
      <c r="AP492" s="78"/>
      <c r="AQ492" s="78"/>
      <c r="AR492" s="78"/>
      <c r="AS492" s="73"/>
      <c r="AT492" s="73"/>
      <c r="AU492" s="73"/>
      <c r="AV492" s="78"/>
      <c r="AW492" s="73"/>
      <c r="AX492" s="73"/>
      <c r="AY492" s="82"/>
      <c r="AZ492" s="82"/>
      <c r="BA492" s="73"/>
      <c r="BB492" s="73"/>
      <c r="BC492" s="82"/>
      <c r="BD492" s="73"/>
      <c r="BE492" s="73"/>
      <c r="BF492" s="73"/>
      <c r="BG492" s="73"/>
      <c r="BH492" s="82"/>
      <c r="BI492" s="82"/>
      <c r="BJ492" s="82"/>
      <c r="BK492" s="82"/>
      <c r="BL492" s="82"/>
      <c r="BM492" s="82"/>
      <c r="BN492" s="82"/>
      <c r="BO492" s="73"/>
      <c r="BP492" s="68"/>
      <c r="BQ492" s="73"/>
      <c r="BR492" s="48"/>
    </row>
    <row r="493" spans="1:70" s="47" customFormat="1" ht="34.799999999999997" customHeight="1" x14ac:dyDescent="0.3">
      <c r="A493" s="60"/>
      <c r="B493" s="61" t="e">
        <f>VLOOKUP(E493,'Active-Bldg List ref'!$A:$E,4,FALSE)</f>
        <v>#N/A</v>
      </c>
      <c r="C493" s="61" t="e">
        <f>VLOOKUP(E493,'Active-Bldg List ref'!$A:$E,5,FALSE)</f>
        <v>#N/A</v>
      </c>
      <c r="D493" s="61" t="e">
        <f>VLOOKUP(E493,'Active-Bldg List ref'!$A:$B,2,FALSE)</f>
        <v>#N/A</v>
      </c>
      <c r="E493" s="61" t="e">
        <f>INDEX('Active-Bldg List ref'!$A:$A,MATCH(F493,'Active-Bldg List ref'!$C:$C,0))</f>
        <v>#N/A</v>
      </c>
      <c r="F493" s="62"/>
      <c r="G493" s="63"/>
      <c r="H493" s="64"/>
      <c r="I493" s="61" t="e">
        <f>INDEX('Keyword &amp; Type ref'!B:B,MATCH(K493,'Keyword &amp; Type ref'!D:D,0))</f>
        <v>#N/A</v>
      </c>
      <c r="J493" s="66" t="e">
        <f>INDEX('Keyword &amp; Type ref'!F:F,MATCH(L493,'Keyword &amp; Type ref'!H:H,0))</f>
        <v>#N/A</v>
      </c>
      <c r="K493" s="65"/>
      <c r="L493" s="65"/>
      <c r="M493" s="62"/>
      <c r="N493" s="67"/>
      <c r="O493" s="68"/>
      <c r="P493" s="68"/>
      <c r="Q493" s="69" t="e">
        <f>INDEX('Keyword &amp; Type ref'!$F:$V,MATCH(J493,'Keyword &amp; Type ref'!$F:$F,0),MATCH(B493,'Keyword &amp; Type ref'!$1:$1,0))</f>
        <v>#N/A</v>
      </c>
      <c r="R493" s="70" t="e">
        <f>VLOOKUP(J493,'Keyword &amp; Type ref'!$F:$L,7,FALSE)</f>
        <v>#N/A</v>
      </c>
      <c r="S493" s="71" t="e">
        <f>CONCATENATE(E493,":",VLOOKUP(J493,'Keyword &amp; Type ref'!F:H, 3,FALSE),":",$X493)</f>
        <v>#N/A</v>
      </c>
      <c r="T493" s="72" t="e">
        <f t="shared" si="14"/>
        <v>#N/A</v>
      </c>
      <c r="U493" s="73"/>
      <c r="V493" s="74" t="e">
        <f t="shared" si="15"/>
        <v>#N/A</v>
      </c>
      <c r="W493" s="75"/>
      <c r="X493" s="68"/>
      <c r="Y493" s="68"/>
      <c r="Z493" s="76"/>
      <c r="AA493" s="77" t="e">
        <f>INDEX('MFR_List ref'!$A:$A,MATCH($AB493,'MFR_List ref'!$B:$B,0))</f>
        <v>#N/A</v>
      </c>
      <c r="AB493" s="62"/>
      <c r="AC493" s="78"/>
      <c r="AD493" s="79"/>
      <c r="AE493" s="80"/>
      <c r="AF493" s="60"/>
      <c r="AG493" s="73"/>
      <c r="AH493" s="73"/>
      <c r="AI493" s="73"/>
      <c r="AJ493" s="60"/>
      <c r="AK493" s="73"/>
      <c r="AL493" s="73"/>
      <c r="AM493" s="81"/>
      <c r="AN493" s="73"/>
      <c r="AO493" s="78"/>
      <c r="AP493" s="78"/>
      <c r="AQ493" s="78"/>
      <c r="AR493" s="78"/>
      <c r="AS493" s="73"/>
      <c r="AT493" s="73"/>
      <c r="AU493" s="73"/>
      <c r="AV493" s="78"/>
      <c r="AW493" s="73"/>
      <c r="AX493" s="73"/>
      <c r="AY493" s="82"/>
      <c r="AZ493" s="82"/>
      <c r="BA493" s="73"/>
      <c r="BB493" s="73"/>
      <c r="BC493" s="82"/>
      <c r="BD493" s="73"/>
      <c r="BE493" s="73"/>
      <c r="BF493" s="73"/>
      <c r="BG493" s="73"/>
      <c r="BH493" s="82"/>
      <c r="BI493" s="82"/>
      <c r="BJ493" s="82"/>
      <c r="BK493" s="82"/>
      <c r="BL493" s="82"/>
      <c r="BM493" s="82"/>
      <c r="BN493" s="82"/>
      <c r="BO493" s="73"/>
      <c r="BP493" s="68"/>
      <c r="BQ493" s="73"/>
      <c r="BR493" s="48"/>
    </row>
    <row r="494" spans="1:70" s="47" customFormat="1" ht="34.799999999999997" customHeight="1" x14ac:dyDescent="0.3">
      <c r="A494" s="60"/>
      <c r="B494" s="61" t="e">
        <f>VLOOKUP(E494,'Active-Bldg List ref'!$A:$E,4,FALSE)</f>
        <v>#N/A</v>
      </c>
      <c r="C494" s="61" t="e">
        <f>VLOOKUP(E494,'Active-Bldg List ref'!$A:$E,5,FALSE)</f>
        <v>#N/A</v>
      </c>
      <c r="D494" s="61" t="e">
        <f>VLOOKUP(E494,'Active-Bldg List ref'!$A:$B,2,FALSE)</f>
        <v>#N/A</v>
      </c>
      <c r="E494" s="61" t="e">
        <f>INDEX('Active-Bldg List ref'!$A:$A,MATCH(F494,'Active-Bldg List ref'!$C:$C,0))</f>
        <v>#N/A</v>
      </c>
      <c r="F494" s="62"/>
      <c r="G494" s="63"/>
      <c r="H494" s="64"/>
      <c r="I494" s="61" t="e">
        <f>INDEX('Keyword &amp; Type ref'!B:B,MATCH(K494,'Keyword &amp; Type ref'!D:D,0))</f>
        <v>#N/A</v>
      </c>
      <c r="J494" s="66" t="e">
        <f>INDEX('Keyword &amp; Type ref'!F:F,MATCH(L494,'Keyword &amp; Type ref'!H:H,0))</f>
        <v>#N/A</v>
      </c>
      <c r="K494" s="65"/>
      <c r="L494" s="65"/>
      <c r="M494" s="62"/>
      <c r="N494" s="67"/>
      <c r="O494" s="68"/>
      <c r="P494" s="68"/>
      <c r="Q494" s="69" t="e">
        <f>INDEX('Keyword &amp; Type ref'!$F:$V,MATCH(J494,'Keyword &amp; Type ref'!$F:$F,0),MATCH(B494,'Keyword &amp; Type ref'!$1:$1,0))</f>
        <v>#N/A</v>
      </c>
      <c r="R494" s="70" t="e">
        <f>VLOOKUP(J494,'Keyword &amp; Type ref'!$F:$L,7,FALSE)</f>
        <v>#N/A</v>
      </c>
      <c r="S494" s="71" t="e">
        <f>CONCATENATE(E494,":",VLOOKUP(J494,'Keyword &amp; Type ref'!F:H, 3,FALSE),":",$X494)</f>
        <v>#N/A</v>
      </c>
      <c r="T494" s="72" t="e">
        <f t="shared" si="14"/>
        <v>#N/A</v>
      </c>
      <c r="U494" s="73"/>
      <c r="V494" s="74" t="e">
        <f t="shared" si="15"/>
        <v>#N/A</v>
      </c>
      <c r="W494" s="75"/>
      <c r="X494" s="68"/>
      <c r="Y494" s="68"/>
      <c r="Z494" s="76"/>
      <c r="AA494" s="77" t="e">
        <f>INDEX('MFR_List ref'!$A:$A,MATCH($AB494,'MFR_List ref'!$B:$B,0))</f>
        <v>#N/A</v>
      </c>
      <c r="AB494" s="62"/>
      <c r="AC494" s="78"/>
      <c r="AD494" s="79"/>
      <c r="AE494" s="80"/>
      <c r="AF494" s="60"/>
      <c r="AG494" s="73"/>
      <c r="AH494" s="73"/>
      <c r="AI494" s="73"/>
      <c r="AJ494" s="60"/>
      <c r="AK494" s="73"/>
      <c r="AL494" s="73"/>
      <c r="AM494" s="81"/>
      <c r="AN494" s="73"/>
      <c r="AO494" s="78"/>
      <c r="AP494" s="78"/>
      <c r="AQ494" s="78"/>
      <c r="AR494" s="78"/>
      <c r="AS494" s="73"/>
      <c r="AT494" s="73"/>
      <c r="AU494" s="73"/>
      <c r="AV494" s="78"/>
      <c r="AW494" s="73"/>
      <c r="AX494" s="73"/>
      <c r="AY494" s="82"/>
      <c r="AZ494" s="82"/>
      <c r="BA494" s="73"/>
      <c r="BB494" s="73"/>
      <c r="BC494" s="82"/>
      <c r="BD494" s="73"/>
      <c r="BE494" s="73"/>
      <c r="BF494" s="73"/>
      <c r="BG494" s="73"/>
      <c r="BH494" s="82"/>
      <c r="BI494" s="82"/>
      <c r="BJ494" s="82"/>
      <c r="BK494" s="82"/>
      <c r="BL494" s="82"/>
      <c r="BM494" s="82"/>
      <c r="BN494" s="82"/>
      <c r="BO494" s="73"/>
      <c r="BP494" s="68"/>
      <c r="BQ494" s="73"/>
      <c r="BR494" s="48"/>
    </row>
    <row r="495" spans="1:70" s="47" customFormat="1" ht="34.799999999999997" customHeight="1" x14ac:dyDescent="0.3">
      <c r="A495" s="60"/>
      <c r="B495" s="61" t="e">
        <f>VLOOKUP(E495,'Active-Bldg List ref'!$A:$E,4,FALSE)</f>
        <v>#N/A</v>
      </c>
      <c r="C495" s="61" t="e">
        <f>VLOOKUP(E495,'Active-Bldg List ref'!$A:$E,5,FALSE)</f>
        <v>#N/A</v>
      </c>
      <c r="D495" s="61" t="e">
        <f>VLOOKUP(E495,'Active-Bldg List ref'!$A:$B,2,FALSE)</f>
        <v>#N/A</v>
      </c>
      <c r="E495" s="61" t="e">
        <f>INDEX('Active-Bldg List ref'!$A:$A,MATCH(F495,'Active-Bldg List ref'!$C:$C,0))</f>
        <v>#N/A</v>
      </c>
      <c r="F495" s="62"/>
      <c r="G495" s="63"/>
      <c r="H495" s="64"/>
      <c r="I495" s="61" t="e">
        <f>INDEX('Keyword &amp; Type ref'!B:B,MATCH(K495,'Keyword &amp; Type ref'!D:D,0))</f>
        <v>#N/A</v>
      </c>
      <c r="J495" s="66" t="e">
        <f>INDEX('Keyword &amp; Type ref'!F:F,MATCH(L495,'Keyword &amp; Type ref'!H:H,0))</f>
        <v>#N/A</v>
      </c>
      <c r="K495" s="65"/>
      <c r="L495" s="65"/>
      <c r="M495" s="62"/>
      <c r="N495" s="67"/>
      <c r="O495" s="68"/>
      <c r="P495" s="68"/>
      <c r="Q495" s="69" t="e">
        <f>INDEX('Keyword &amp; Type ref'!$F:$V,MATCH(J495,'Keyword &amp; Type ref'!$F:$F,0),MATCH(B495,'Keyword &amp; Type ref'!$1:$1,0))</f>
        <v>#N/A</v>
      </c>
      <c r="R495" s="70" t="e">
        <f>VLOOKUP(J495,'Keyword &amp; Type ref'!$F:$L,7,FALSE)</f>
        <v>#N/A</v>
      </c>
      <c r="S495" s="71" t="e">
        <f>CONCATENATE(E495,":",VLOOKUP(J495,'Keyword &amp; Type ref'!F:H, 3,FALSE),":",$X495)</f>
        <v>#N/A</v>
      </c>
      <c r="T495" s="72" t="e">
        <f t="shared" si="14"/>
        <v>#N/A</v>
      </c>
      <c r="U495" s="73"/>
      <c r="V495" s="74" t="e">
        <f t="shared" si="15"/>
        <v>#N/A</v>
      </c>
      <c r="W495" s="75"/>
      <c r="X495" s="68"/>
      <c r="Y495" s="68"/>
      <c r="Z495" s="76"/>
      <c r="AA495" s="77" t="e">
        <f>INDEX('MFR_List ref'!$A:$A,MATCH($AB495,'MFR_List ref'!$B:$B,0))</f>
        <v>#N/A</v>
      </c>
      <c r="AB495" s="62"/>
      <c r="AC495" s="78"/>
      <c r="AD495" s="79"/>
      <c r="AE495" s="80"/>
      <c r="AF495" s="60"/>
      <c r="AG495" s="73"/>
      <c r="AH495" s="73"/>
      <c r="AI495" s="73"/>
      <c r="AJ495" s="60"/>
      <c r="AK495" s="73"/>
      <c r="AL495" s="73"/>
      <c r="AM495" s="81"/>
      <c r="AN495" s="73"/>
      <c r="AO495" s="78"/>
      <c r="AP495" s="78"/>
      <c r="AQ495" s="78"/>
      <c r="AR495" s="78"/>
      <c r="AS495" s="73"/>
      <c r="AT495" s="73"/>
      <c r="AU495" s="73"/>
      <c r="AV495" s="78"/>
      <c r="AW495" s="73"/>
      <c r="AX495" s="73"/>
      <c r="AY495" s="82"/>
      <c r="AZ495" s="82"/>
      <c r="BA495" s="73"/>
      <c r="BB495" s="73"/>
      <c r="BC495" s="82"/>
      <c r="BD495" s="73"/>
      <c r="BE495" s="73"/>
      <c r="BF495" s="73"/>
      <c r="BG495" s="73"/>
      <c r="BH495" s="82"/>
      <c r="BI495" s="82"/>
      <c r="BJ495" s="82"/>
      <c r="BK495" s="82"/>
      <c r="BL495" s="82"/>
      <c r="BM495" s="82"/>
      <c r="BN495" s="82"/>
      <c r="BO495" s="73"/>
      <c r="BP495" s="68"/>
      <c r="BQ495" s="73"/>
      <c r="BR495" s="48"/>
    </row>
    <row r="496" spans="1:70" s="47" customFormat="1" ht="34.799999999999997" customHeight="1" x14ac:dyDescent="0.3">
      <c r="A496" s="60"/>
      <c r="B496" s="61" t="e">
        <f>VLOOKUP(E496,'Active-Bldg List ref'!$A:$E,4,FALSE)</f>
        <v>#N/A</v>
      </c>
      <c r="C496" s="61" t="e">
        <f>VLOOKUP(E496,'Active-Bldg List ref'!$A:$E,5,FALSE)</f>
        <v>#N/A</v>
      </c>
      <c r="D496" s="61" t="e">
        <f>VLOOKUP(E496,'Active-Bldg List ref'!$A:$B,2,FALSE)</f>
        <v>#N/A</v>
      </c>
      <c r="E496" s="61" t="e">
        <f>INDEX('Active-Bldg List ref'!$A:$A,MATCH(F496,'Active-Bldg List ref'!$C:$C,0))</f>
        <v>#N/A</v>
      </c>
      <c r="F496" s="62"/>
      <c r="G496" s="63"/>
      <c r="H496" s="64"/>
      <c r="I496" s="61" t="e">
        <f>INDEX('Keyword &amp; Type ref'!B:B,MATCH(K496,'Keyword &amp; Type ref'!D:D,0))</f>
        <v>#N/A</v>
      </c>
      <c r="J496" s="66" t="e">
        <f>INDEX('Keyword &amp; Type ref'!F:F,MATCH(L496,'Keyword &amp; Type ref'!H:H,0))</f>
        <v>#N/A</v>
      </c>
      <c r="K496" s="65"/>
      <c r="L496" s="65"/>
      <c r="M496" s="62"/>
      <c r="N496" s="67"/>
      <c r="O496" s="68"/>
      <c r="P496" s="68"/>
      <c r="Q496" s="69" t="e">
        <f>INDEX('Keyword &amp; Type ref'!$F:$V,MATCH(J496,'Keyword &amp; Type ref'!$F:$F,0),MATCH(B496,'Keyword &amp; Type ref'!$1:$1,0))</f>
        <v>#N/A</v>
      </c>
      <c r="R496" s="70" t="e">
        <f>VLOOKUP(J496,'Keyword &amp; Type ref'!$F:$L,7,FALSE)</f>
        <v>#N/A</v>
      </c>
      <c r="S496" s="71" t="e">
        <f>CONCATENATE(E496,":",VLOOKUP(J496,'Keyword &amp; Type ref'!F:H, 3,FALSE),":",$X496)</f>
        <v>#N/A</v>
      </c>
      <c r="T496" s="72" t="e">
        <f t="shared" si="14"/>
        <v>#N/A</v>
      </c>
      <c r="U496" s="73"/>
      <c r="V496" s="74" t="e">
        <f t="shared" si="15"/>
        <v>#N/A</v>
      </c>
      <c r="W496" s="75"/>
      <c r="X496" s="68"/>
      <c r="Y496" s="68"/>
      <c r="Z496" s="76"/>
      <c r="AA496" s="77" t="e">
        <f>INDEX('MFR_List ref'!$A:$A,MATCH($AB496,'MFR_List ref'!$B:$B,0))</f>
        <v>#N/A</v>
      </c>
      <c r="AB496" s="62"/>
      <c r="AC496" s="78"/>
      <c r="AD496" s="79"/>
      <c r="AE496" s="80"/>
      <c r="AF496" s="60"/>
      <c r="AG496" s="73"/>
      <c r="AH496" s="73"/>
      <c r="AI496" s="73"/>
      <c r="AJ496" s="60"/>
      <c r="AK496" s="73"/>
      <c r="AL496" s="73"/>
      <c r="AM496" s="81"/>
      <c r="AN496" s="73"/>
      <c r="AO496" s="78"/>
      <c r="AP496" s="78"/>
      <c r="AQ496" s="78"/>
      <c r="AR496" s="78"/>
      <c r="AS496" s="73"/>
      <c r="AT496" s="73"/>
      <c r="AU496" s="73"/>
      <c r="AV496" s="78"/>
      <c r="AW496" s="73"/>
      <c r="AX496" s="73"/>
      <c r="AY496" s="82"/>
      <c r="AZ496" s="82"/>
      <c r="BA496" s="73"/>
      <c r="BB496" s="73"/>
      <c r="BC496" s="82"/>
      <c r="BD496" s="73"/>
      <c r="BE496" s="73"/>
      <c r="BF496" s="73"/>
      <c r="BG496" s="73"/>
      <c r="BH496" s="82"/>
      <c r="BI496" s="82"/>
      <c r="BJ496" s="82"/>
      <c r="BK496" s="82"/>
      <c r="BL496" s="82"/>
      <c r="BM496" s="82"/>
      <c r="BN496" s="82"/>
      <c r="BO496" s="73"/>
      <c r="BP496" s="68"/>
      <c r="BQ496" s="73"/>
      <c r="BR496" s="48"/>
    </row>
    <row r="497" spans="1:70" s="47" customFormat="1" ht="34.799999999999997" customHeight="1" x14ac:dyDescent="0.3">
      <c r="A497" s="60"/>
      <c r="B497" s="61" t="e">
        <f>VLOOKUP(E497,'Active-Bldg List ref'!$A:$E,4,FALSE)</f>
        <v>#N/A</v>
      </c>
      <c r="C497" s="61" t="e">
        <f>VLOOKUP(E497,'Active-Bldg List ref'!$A:$E,5,FALSE)</f>
        <v>#N/A</v>
      </c>
      <c r="D497" s="61" t="e">
        <f>VLOOKUP(E497,'Active-Bldg List ref'!$A:$B,2,FALSE)</f>
        <v>#N/A</v>
      </c>
      <c r="E497" s="61" t="e">
        <f>INDEX('Active-Bldg List ref'!$A:$A,MATCH(F497,'Active-Bldg List ref'!$C:$C,0))</f>
        <v>#N/A</v>
      </c>
      <c r="F497" s="62"/>
      <c r="G497" s="63"/>
      <c r="H497" s="64"/>
      <c r="I497" s="61" t="e">
        <f>INDEX('Keyword &amp; Type ref'!B:B,MATCH(K497,'Keyword &amp; Type ref'!D:D,0))</f>
        <v>#N/A</v>
      </c>
      <c r="J497" s="66" t="e">
        <f>INDEX('Keyword &amp; Type ref'!F:F,MATCH(L497,'Keyword &amp; Type ref'!H:H,0))</f>
        <v>#N/A</v>
      </c>
      <c r="K497" s="65"/>
      <c r="L497" s="65"/>
      <c r="M497" s="62"/>
      <c r="N497" s="67"/>
      <c r="O497" s="68"/>
      <c r="P497" s="68"/>
      <c r="Q497" s="69" t="e">
        <f>INDEX('Keyword &amp; Type ref'!$F:$V,MATCH(J497,'Keyword &amp; Type ref'!$F:$F,0),MATCH(B497,'Keyword &amp; Type ref'!$1:$1,0))</f>
        <v>#N/A</v>
      </c>
      <c r="R497" s="70" t="e">
        <f>VLOOKUP(J497,'Keyword &amp; Type ref'!$F:$L,7,FALSE)</f>
        <v>#N/A</v>
      </c>
      <c r="S497" s="71" t="e">
        <f>CONCATENATE(E497,":",VLOOKUP(J497,'Keyword &amp; Type ref'!F:H, 3,FALSE),":",$X497)</f>
        <v>#N/A</v>
      </c>
      <c r="T497" s="72" t="e">
        <f t="shared" si="14"/>
        <v>#N/A</v>
      </c>
      <c r="U497" s="73"/>
      <c r="V497" s="74" t="e">
        <f t="shared" si="15"/>
        <v>#N/A</v>
      </c>
      <c r="W497" s="75"/>
      <c r="X497" s="68"/>
      <c r="Y497" s="68"/>
      <c r="Z497" s="76"/>
      <c r="AA497" s="77" t="e">
        <f>INDEX('MFR_List ref'!$A:$A,MATCH($AB497,'MFR_List ref'!$B:$B,0))</f>
        <v>#N/A</v>
      </c>
      <c r="AB497" s="62"/>
      <c r="AC497" s="78"/>
      <c r="AD497" s="79"/>
      <c r="AE497" s="80"/>
      <c r="AF497" s="60"/>
      <c r="AG497" s="73"/>
      <c r="AH497" s="73"/>
      <c r="AI497" s="73"/>
      <c r="AJ497" s="60"/>
      <c r="AK497" s="73"/>
      <c r="AL497" s="73"/>
      <c r="AM497" s="81"/>
      <c r="AN497" s="73"/>
      <c r="AO497" s="78"/>
      <c r="AP497" s="78"/>
      <c r="AQ497" s="78"/>
      <c r="AR497" s="78"/>
      <c r="AS497" s="73"/>
      <c r="AT497" s="73"/>
      <c r="AU497" s="73"/>
      <c r="AV497" s="78"/>
      <c r="AW497" s="73"/>
      <c r="AX497" s="73"/>
      <c r="AY497" s="82"/>
      <c r="AZ497" s="82"/>
      <c r="BA497" s="73"/>
      <c r="BB497" s="73"/>
      <c r="BC497" s="82"/>
      <c r="BD497" s="73"/>
      <c r="BE497" s="73"/>
      <c r="BF497" s="73"/>
      <c r="BG497" s="73"/>
      <c r="BH497" s="82"/>
      <c r="BI497" s="82"/>
      <c r="BJ497" s="82"/>
      <c r="BK497" s="82"/>
      <c r="BL497" s="82"/>
      <c r="BM497" s="82"/>
      <c r="BN497" s="82"/>
      <c r="BO497" s="73"/>
      <c r="BP497" s="68"/>
      <c r="BQ497" s="73"/>
      <c r="BR497" s="48"/>
    </row>
    <row r="498" spans="1:70" s="47" customFormat="1" ht="34.799999999999997" customHeight="1" x14ac:dyDescent="0.3">
      <c r="A498" s="60"/>
      <c r="B498" s="61" t="e">
        <f>VLOOKUP(E498,'Active-Bldg List ref'!$A:$E,4,FALSE)</f>
        <v>#N/A</v>
      </c>
      <c r="C498" s="61" t="e">
        <f>VLOOKUP(E498,'Active-Bldg List ref'!$A:$E,5,FALSE)</f>
        <v>#N/A</v>
      </c>
      <c r="D498" s="61" t="e">
        <f>VLOOKUP(E498,'Active-Bldg List ref'!$A:$B,2,FALSE)</f>
        <v>#N/A</v>
      </c>
      <c r="E498" s="61" t="e">
        <f>INDEX('Active-Bldg List ref'!$A:$A,MATCH(F498,'Active-Bldg List ref'!$C:$C,0))</f>
        <v>#N/A</v>
      </c>
      <c r="F498" s="62"/>
      <c r="G498" s="63"/>
      <c r="H498" s="64"/>
      <c r="I498" s="61" t="e">
        <f>INDEX('Keyword &amp; Type ref'!B:B,MATCH(K498,'Keyword &amp; Type ref'!D:D,0))</f>
        <v>#N/A</v>
      </c>
      <c r="J498" s="66" t="e">
        <f>INDEX('Keyword &amp; Type ref'!F:F,MATCH(L498,'Keyword &amp; Type ref'!H:H,0))</f>
        <v>#N/A</v>
      </c>
      <c r="K498" s="65"/>
      <c r="L498" s="65"/>
      <c r="M498" s="62"/>
      <c r="N498" s="67"/>
      <c r="O498" s="68"/>
      <c r="P498" s="68"/>
      <c r="Q498" s="69" t="e">
        <f>INDEX('Keyword &amp; Type ref'!$F:$V,MATCH(J498,'Keyword &amp; Type ref'!$F:$F,0),MATCH(B498,'Keyword &amp; Type ref'!$1:$1,0))</f>
        <v>#N/A</v>
      </c>
      <c r="R498" s="70" t="e">
        <f>VLOOKUP(J498,'Keyword &amp; Type ref'!$F:$L,7,FALSE)</f>
        <v>#N/A</v>
      </c>
      <c r="S498" s="71" t="e">
        <f>CONCATENATE(E498,":",VLOOKUP(J498,'Keyword &amp; Type ref'!F:H, 3,FALSE),":",$X498)</f>
        <v>#N/A</v>
      </c>
      <c r="T498" s="72" t="e">
        <f t="shared" si="14"/>
        <v>#N/A</v>
      </c>
      <c r="U498" s="73"/>
      <c r="V498" s="74" t="e">
        <f t="shared" si="15"/>
        <v>#N/A</v>
      </c>
      <c r="W498" s="75"/>
      <c r="X498" s="68"/>
      <c r="Y498" s="68"/>
      <c r="Z498" s="76"/>
      <c r="AA498" s="77" t="e">
        <f>INDEX('MFR_List ref'!$A:$A,MATCH($AB498,'MFR_List ref'!$B:$B,0))</f>
        <v>#N/A</v>
      </c>
      <c r="AB498" s="62"/>
      <c r="AC498" s="78"/>
      <c r="AD498" s="79"/>
      <c r="AE498" s="80"/>
      <c r="AF498" s="60"/>
      <c r="AG498" s="73"/>
      <c r="AH498" s="73"/>
      <c r="AI498" s="73"/>
      <c r="AJ498" s="60"/>
      <c r="AK498" s="73"/>
      <c r="AL498" s="73"/>
      <c r="AM498" s="81"/>
      <c r="AN498" s="73"/>
      <c r="AO498" s="78"/>
      <c r="AP498" s="78"/>
      <c r="AQ498" s="78"/>
      <c r="AR498" s="78"/>
      <c r="AS498" s="73"/>
      <c r="AT498" s="73"/>
      <c r="AU498" s="73"/>
      <c r="AV498" s="78"/>
      <c r="AW498" s="73"/>
      <c r="AX498" s="73"/>
      <c r="AY498" s="82"/>
      <c r="AZ498" s="82"/>
      <c r="BA498" s="73"/>
      <c r="BB498" s="73"/>
      <c r="BC498" s="82"/>
      <c r="BD498" s="73"/>
      <c r="BE498" s="73"/>
      <c r="BF498" s="73"/>
      <c r="BG498" s="73"/>
      <c r="BH498" s="82"/>
      <c r="BI498" s="82"/>
      <c r="BJ498" s="82"/>
      <c r="BK498" s="82"/>
      <c r="BL498" s="82"/>
      <c r="BM498" s="82"/>
      <c r="BN498" s="82"/>
      <c r="BO498" s="73"/>
      <c r="BP498" s="68"/>
      <c r="BQ498" s="73"/>
      <c r="BR498" s="48"/>
    </row>
    <row r="499" spans="1:70" s="47" customFormat="1" ht="34.799999999999997" customHeight="1" x14ac:dyDescent="0.3">
      <c r="A499" s="60"/>
      <c r="B499" s="61" t="e">
        <f>VLOOKUP(E499,'Active-Bldg List ref'!$A:$E,4,FALSE)</f>
        <v>#N/A</v>
      </c>
      <c r="C499" s="61" t="e">
        <f>VLOOKUP(E499,'Active-Bldg List ref'!$A:$E,5,FALSE)</f>
        <v>#N/A</v>
      </c>
      <c r="D499" s="61" t="e">
        <f>VLOOKUP(E499,'Active-Bldg List ref'!$A:$B,2,FALSE)</f>
        <v>#N/A</v>
      </c>
      <c r="E499" s="61" t="e">
        <f>INDEX('Active-Bldg List ref'!$A:$A,MATCH(F499,'Active-Bldg List ref'!$C:$C,0))</f>
        <v>#N/A</v>
      </c>
      <c r="F499" s="62"/>
      <c r="G499" s="63"/>
      <c r="H499" s="64"/>
      <c r="I499" s="61" t="e">
        <f>INDEX('Keyword &amp; Type ref'!B:B,MATCH(K499,'Keyword &amp; Type ref'!D:D,0))</f>
        <v>#N/A</v>
      </c>
      <c r="J499" s="66" t="e">
        <f>INDEX('Keyword &amp; Type ref'!F:F,MATCH(L499,'Keyword &amp; Type ref'!H:H,0))</f>
        <v>#N/A</v>
      </c>
      <c r="K499" s="65"/>
      <c r="L499" s="65"/>
      <c r="M499" s="62"/>
      <c r="N499" s="67"/>
      <c r="O499" s="68"/>
      <c r="P499" s="68"/>
      <c r="Q499" s="69" t="e">
        <f>INDEX('Keyword &amp; Type ref'!$F:$V,MATCH(J499,'Keyword &amp; Type ref'!$F:$F,0),MATCH(B499,'Keyword &amp; Type ref'!$1:$1,0))</f>
        <v>#N/A</v>
      </c>
      <c r="R499" s="70" t="e">
        <f>VLOOKUP(J499,'Keyword &amp; Type ref'!$F:$L,7,FALSE)</f>
        <v>#N/A</v>
      </c>
      <c r="S499" s="71" t="e">
        <f>CONCATENATE(E499,":",VLOOKUP(J499,'Keyword &amp; Type ref'!F:H, 3,FALSE),":",$X499)</f>
        <v>#N/A</v>
      </c>
      <c r="T499" s="72" t="e">
        <f t="shared" si="14"/>
        <v>#N/A</v>
      </c>
      <c r="U499" s="73"/>
      <c r="V499" s="74" t="e">
        <f t="shared" si="15"/>
        <v>#N/A</v>
      </c>
      <c r="W499" s="75"/>
      <c r="X499" s="68"/>
      <c r="Y499" s="68"/>
      <c r="Z499" s="76"/>
      <c r="AA499" s="77" t="e">
        <f>INDEX('MFR_List ref'!$A:$A,MATCH($AB499,'MFR_List ref'!$B:$B,0))</f>
        <v>#N/A</v>
      </c>
      <c r="AB499" s="62"/>
      <c r="AC499" s="78"/>
      <c r="AD499" s="79"/>
      <c r="AE499" s="80"/>
      <c r="AF499" s="60"/>
      <c r="AG499" s="73"/>
      <c r="AH499" s="73"/>
      <c r="AI499" s="73"/>
      <c r="AJ499" s="60"/>
      <c r="AK499" s="73"/>
      <c r="AL499" s="73"/>
      <c r="AM499" s="81"/>
      <c r="AN499" s="73"/>
      <c r="AO499" s="78"/>
      <c r="AP499" s="78"/>
      <c r="AQ499" s="78"/>
      <c r="AR499" s="78"/>
      <c r="AS499" s="73"/>
      <c r="AT499" s="73"/>
      <c r="AU499" s="73"/>
      <c r="AV499" s="78"/>
      <c r="AW499" s="73"/>
      <c r="AX499" s="73"/>
      <c r="AY499" s="82"/>
      <c r="AZ499" s="82"/>
      <c r="BA499" s="73"/>
      <c r="BB499" s="73"/>
      <c r="BC499" s="82"/>
      <c r="BD499" s="73"/>
      <c r="BE499" s="73"/>
      <c r="BF499" s="73"/>
      <c r="BG499" s="73"/>
      <c r="BH499" s="82"/>
      <c r="BI499" s="82"/>
      <c r="BJ499" s="82"/>
      <c r="BK499" s="82"/>
      <c r="BL499" s="82"/>
      <c r="BM499" s="82"/>
      <c r="BN499" s="82"/>
      <c r="BO499" s="73"/>
      <c r="BP499" s="68"/>
      <c r="BQ499" s="73"/>
      <c r="BR499" s="48"/>
    </row>
    <row r="500" spans="1:70" s="47" customFormat="1" ht="34.799999999999997" customHeight="1" x14ac:dyDescent="0.3">
      <c r="A500" s="60"/>
      <c r="B500" s="61" t="e">
        <f>VLOOKUP(E500,'Active-Bldg List ref'!$A:$E,4,FALSE)</f>
        <v>#N/A</v>
      </c>
      <c r="C500" s="61" t="e">
        <f>VLOOKUP(E500,'Active-Bldg List ref'!$A:$E,5,FALSE)</f>
        <v>#N/A</v>
      </c>
      <c r="D500" s="61" t="e">
        <f>VLOOKUP(E500,'Active-Bldg List ref'!$A:$B,2,FALSE)</f>
        <v>#N/A</v>
      </c>
      <c r="E500" s="61" t="e">
        <f>INDEX('Active-Bldg List ref'!$A:$A,MATCH(F500,'Active-Bldg List ref'!$C:$C,0))</f>
        <v>#N/A</v>
      </c>
      <c r="F500" s="62"/>
      <c r="G500" s="63"/>
      <c r="H500" s="64"/>
      <c r="I500" s="61" t="e">
        <f>INDEX('Keyword &amp; Type ref'!B:B,MATCH(K500,'Keyword &amp; Type ref'!D:D,0))</f>
        <v>#N/A</v>
      </c>
      <c r="J500" s="66" t="e">
        <f>INDEX('Keyword &amp; Type ref'!F:F,MATCH(L500,'Keyword &amp; Type ref'!H:H,0))</f>
        <v>#N/A</v>
      </c>
      <c r="K500" s="65"/>
      <c r="L500" s="65"/>
      <c r="M500" s="62"/>
      <c r="N500" s="67"/>
      <c r="O500" s="68"/>
      <c r="P500" s="68"/>
      <c r="Q500" s="69" t="e">
        <f>INDEX('Keyword &amp; Type ref'!$F:$V,MATCH(J500,'Keyword &amp; Type ref'!$F:$F,0),MATCH(B500,'Keyword &amp; Type ref'!$1:$1,0))</f>
        <v>#N/A</v>
      </c>
      <c r="R500" s="70" t="e">
        <f>VLOOKUP(J500,'Keyword &amp; Type ref'!$F:$L,7,FALSE)</f>
        <v>#N/A</v>
      </c>
      <c r="S500" s="71" t="e">
        <f>CONCATENATE(E500,":",VLOOKUP(J500,'Keyword &amp; Type ref'!F:H, 3,FALSE),":",$X500)</f>
        <v>#N/A</v>
      </c>
      <c r="T500" s="72" t="e">
        <f t="shared" si="14"/>
        <v>#N/A</v>
      </c>
      <c r="U500" s="73"/>
      <c r="V500" s="74" t="e">
        <f t="shared" si="15"/>
        <v>#N/A</v>
      </c>
      <c r="W500" s="75"/>
      <c r="X500" s="68"/>
      <c r="Y500" s="68"/>
      <c r="Z500" s="76"/>
      <c r="AA500" s="77" t="e">
        <f>INDEX('MFR_List ref'!$A:$A,MATCH($AB500,'MFR_List ref'!$B:$B,0))</f>
        <v>#N/A</v>
      </c>
      <c r="AB500" s="62"/>
      <c r="AC500" s="78"/>
      <c r="AD500" s="79"/>
      <c r="AE500" s="80"/>
      <c r="AF500" s="60"/>
      <c r="AG500" s="73"/>
      <c r="AH500" s="73"/>
      <c r="AI500" s="73"/>
      <c r="AJ500" s="60"/>
      <c r="AK500" s="73"/>
      <c r="AL500" s="73"/>
      <c r="AM500" s="81"/>
      <c r="AN500" s="73"/>
      <c r="AO500" s="78"/>
      <c r="AP500" s="78"/>
      <c r="AQ500" s="78"/>
      <c r="AR500" s="78"/>
      <c r="AS500" s="73"/>
      <c r="AT500" s="73"/>
      <c r="AU500" s="73"/>
      <c r="AV500" s="78"/>
      <c r="AW500" s="73"/>
      <c r="AX500" s="73"/>
      <c r="AY500" s="82"/>
      <c r="AZ500" s="82"/>
      <c r="BA500" s="73"/>
      <c r="BB500" s="73"/>
      <c r="BC500" s="82"/>
      <c r="BD500" s="73"/>
      <c r="BE500" s="73"/>
      <c r="BF500" s="73"/>
      <c r="BG500" s="73"/>
      <c r="BH500" s="82"/>
      <c r="BI500" s="82"/>
      <c r="BJ500" s="82"/>
      <c r="BK500" s="82"/>
      <c r="BL500" s="82"/>
      <c r="BM500" s="82"/>
      <c r="BN500" s="82"/>
      <c r="BO500" s="73"/>
      <c r="BP500" s="68"/>
      <c r="BQ500" s="73"/>
      <c r="BR500" s="48"/>
    </row>
    <row r="501" spans="1:70" s="47" customFormat="1" ht="34.799999999999997" customHeight="1" x14ac:dyDescent="0.3">
      <c r="A501" s="60"/>
      <c r="B501" s="61" t="e">
        <f>VLOOKUP(E501,'Active-Bldg List ref'!$A:$E,4,FALSE)</f>
        <v>#N/A</v>
      </c>
      <c r="C501" s="61" t="e">
        <f>VLOOKUP(E501,'Active-Bldg List ref'!$A:$E,5,FALSE)</f>
        <v>#N/A</v>
      </c>
      <c r="D501" s="61" t="e">
        <f>VLOOKUP(E501,'Active-Bldg List ref'!$A:$B,2,FALSE)</f>
        <v>#N/A</v>
      </c>
      <c r="E501" s="61" t="e">
        <f>INDEX('Active-Bldg List ref'!$A:$A,MATCH(F501,'Active-Bldg List ref'!$C:$C,0))</f>
        <v>#N/A</v>
      </c>
      <c r="F501" s="62"/>
      <c r="G501" s="63"/>
      <c r="H501" s="64"/>
      <c r="I501" s="61" t="e">
        <f>INDEX('Keyword &amp; Type ref'!B:B,MATCH(K501,'Keyword &amp; Type ref'!D:D,0))</f>
        <v>#N/A</v>
      </c>
      <c r="J501" s="66" t="e">
        <f>INDEX('Keyword &amp; Type ref'!F:F,MATCH(L501,'Keyword &amp; Type ref'!H:H,0))</f>
        <v>#N/A</v>
      </c>
      <c r="K501" s="65"/>
      <c r="L501" s="65"/>
      <c r="M501" s="62"/>
      <c r="N501" s="67"/>
      <c r="O501" s="68"/>
      <c r="P501" s="68"/>
      <c r="Q501" s="69" t="e">
        <f>INDEX('Keyword &amp; Type ref'!$F:$V,MATCH(J501,'Keyword &amp; Type ref'!$F:$F,0),MATCH(B501,'Keyword &amp; Type ref'!$1:$1,0))</f>
        <v>#N/A</v>
      </c>
      <c r="R501" s="70" t="e">
        <f>VLOOKUP(J501,'Keyword &amp; Type ref'!$F:$L,7,FALSE)</f>
        <v>#N/A</v>
      </c>
      <c r="S501" s="71" t="e">
        <f>CONCATENATE(E501,":",VLOOKUP(J501,'Keyword &amp; Type ref'!F:H, 3,FALSE),":",$X501)</f>
        <v>#N/A</v>
      </c>
      <c r="T501" s="72" t="e">
        <f t="shared" si="14"/>
        <v>#N/A</v>
      </c>
      <c r="U501" s="73"/>
      <c r="V501" s="74" t="e">
        <f t="shared" si="15"/>
        <v>#N/A</v>
      </c>
      <c r="W501" s="75"/>
      <c r="X501" s="68"/>
      <c r="Y501" s="68"/>
      <c r="Z501" s="76"/>
      <c r="AA501" s="77" t="e">
        <f>INDEX('MFR_List ref'!$A:$A,MATCH($AB501,'MFR_List ref'!$B:$B,0))</f>
        <v>#N/A</v>
      </c>
      <c r="AB501" s="62"/>
      <c r="AC501" s="78"/>
      <c r="AD501" s="79"/>
      <c r="AE501" s="80"/>
      <c r="AF501" s="60"/>
      <c r="AG501" s="73"/>
      <c r="AH501" s="73"/>
      <c r="AI501" s="73"/>
      <c r="AJ501" s="60"/>
      <c r="AK501" s="73"/>
      <c r="AL501" s="73"/>
      <c r="AM501" s="81"/>
      <c r="AN501" s="73"/>
      <c r="AO501" s="78"/>
      <c r="AP501" s="78"/>
      <c r="AQ501" s="78"/>
      <c r="AR501" s="78"/>
      <c r="AS501" s="73"/>
      <c r="AT501" s="73"/>
      <c r="AU501" s="73"/>
      <c r="AV501" s="78"/>
      <c r="AW501" s="73"/>
      <c r="AX501" s="73"/>
      <c r="AY501" s="82"/>
      <c r="AZ501" s="82"/>
      <c r="BA501" s="73"/>
      <c r="BB501" s="73"/>
      <c r="BC501" s="82"/>
      <c r="BD501" s="73"/>
      <c r="BE501" s="73"/>
      <c r="BF501" s="73"/>
      <c r="BG501" s="73"/>
      <c r="BH501" s="82"/>
      <c r="BI501" s="82"/>
      <c r="BJ501" s="82"/>
      <c r="BK501" s="82"/>
      <c r="BL501" s="82"/>
      <c r="BM501" s="82"/>
      <c r="BN501" s="82"/>
      <c r="BO501" s="73"/>
      <c r="BP501" s="68"/>
      <c r="BQ501" s="73"/>
      <c r="BR501" s="48"/>
    </row>
    <row r="502" spans="1:70" s="47" customFormat="1" ht="34.799999999999997" customHeight="1" x14ac:dyDescent="0.3">
      <c r="A502" s="60"/>
      <c r="B502" s="61" t="e">
        <f>VLOOKUP(E502,'Active-Bldg List ref'!$A:$E,4,FALSE)</f>
        <v>#N/A</v>
      </c>
      <c r="C502" s="61" t="e">
        <f>VLOOKUP(E502,'Active-Bldg List ref'!$A:$E,5,FALSE)</f>
        <v>#N/A</v>
      </c>
      <c r="D502" s="61" t="e">
        <f>VLOOKUP(E502,'Active-Bldg List ref'!$A:$B,2,FALSE)</f>
        <v>#N/A</v>
      </c>
      <c r="E502" s="61" t="e">
        <f>INDEX('Active-Bldg List ref'!$A:$A,MATCH(F502,'Active-Bldg List ref'!$C:$C,0))</f>
        <v>#N/A</v>
      </c>
      <c r="F502" s="62"/>
      <c r="G502" s="63"/>
      <c r="H502" s="64"/>
      <c r="I502" s="61" t="e">
        <f>INDEX('Keyword &amp; Type ref'!B:B,MATCH(K502,'Keyword &amp; Type ref'!D:D,0))</f>
        <v>#N/A</v>
      </c>
      <c r="J502" s="66" t="e">
        <f>INDEX('Keyword &amp; Type ref'!F:F,MATCH(L502,'Keyword &amp; Type ref'!H:H,0))</f>
        <v>#N/A</v>
      </c>
      <c r="K502" s="65"/>
      <c r="L502" s="65"/>
      <c r="M502" s="62"/>
      <c r="N502" s="67"/>
      <c r="O502" s="68"/>
      <c r="P502" s="68"/>
      <c r="Q502" s="69" t="e">
        <f>INDEX('Keyword &amp; Type ref'!$F:$V,MATCH(J502,'Keyword &amp; Type ref'!$F:$F,0),MATCH(B502,'Keyword &amp; Type ref'!$1:$1,0))</f>
        <v>#N/A</v>
      </c>
      <c r="R502" s="70" t="e">
        <f>VLOOKUP(J502,'Keyword &amp; Type ref'!$F:$L,7,FALSE)</f>
        <v>#N/A</v>
      </c>
      <c r="S502" s="71" t="e">
        <f>CONCATENATE(E502,":",VLOOKUP(J502,'Keyword &amp; Type ref'!F:H, 3,FALSE),":",$X502)</f>
        <v>#N/A</v>
      </c>
      <c r="T502" s="72" t="e">
        <f t="shared" si="14"/>
        <v>#N/A</v>
      </c>
      <c r="U502" s="73"/>
      <c r="V502" s="74" t="e">
        <f t="shared" si="15"/>
        <v>#N/A</v>
      </c>
      <c r="W502" s="75"/>
      <c r="X502" s="68"/>
      <c r="Y502" s="68"/>
      <c r="Z502" s="76"/>
      <c r="AA502" s="77" t="e">
        <f>INDEX('MFR_List ref'!$A:$A,MATCH($AB502,'MFR_List ref'!$B:$B,0))</f>
        <v>#N/A</v>
      </c>
      <c r="AB502" s="62"/>
      <c r="AC502" s="78"/>
      <c r="AD502" s="79"/>
      <c r="AE502" s="80"/>
      <c r="AF502" s="60"/>
      <c r="AG502" s="73"/>
      <c r="AH502" s="73"/>
      <c r="AI502" s="73"/>
      <c r="AJ502" s="60"/>
      <c r="AK502" s="73"/>
      <c r="AL502" s="73"/>
      <c r="AM502" s="81"/>
      <c r="AN502" s="73"/>
      <c r="AO502" s="78"/>
      <c r="AP502" s="78"/>
      <c r="AQ502" s="78"/>
      <c r="AR502" s="78"/>
      <c r="AS502" s="73"/>
      <c r="AT502" s="73"/>
      <c r="AU502" s="73"/>
      <c r="AV502" s="78"/>
      <c r="AW502" s="73"/>
      <c r="AX502" s="73"/>
      <c r="AY502" s="82"/>
      <c r="AZ502" s="82"/>
      <c r="BA502" s="73"/>
      <c r="BB502" s="73"/>
      <c r="BC502" s="82"/>
      <c r="BD502" s="73"/>
      <c r="BE502" s="73"/>
      <c r="BF502" s="73"/>
      <c r="BG502" s="73"/>
      <c r="BH502" s="82"/>
      <c r="BI502" s="82"/>
      <c r="BJ502" s="82"/>
      <c r="BK502" s="82"/>
      <c r="BL502" s="82"/>
      <c r="BM502" s="82"/>
      <c r="BN502" s="82"/>
      <c r="BO502" s="73"/>
      <c r="BP502" s="68"/>
      <c r="BQ502" s="73"/>
      <c r="BR502" s="48"/>
    </row>
    <row r="503" spans="1:70" s="47" customFormat="1" ht="34.799999999999997" customHeight="1" x14ac:dyDescent="0.3">
      <c r="A503" s="60"/>
      <c r="B503" s="61" t="e">
        <f>VLOOKUP(E503,'Active-Bldg List ref'!$A:$E,4,FALSE)</f>
        <v>#N/A</v>
      </c>
      <c r="C503" s="61" t="e">
        <f>VLOOKUP(E503,'Active-Bldg List ref'!$A:$E,5,FALSE)</f>
        <v>#N/A</v>
      </c>
      <c r="D503" s="61" t="e">
        <f>VLOOKUP(E503,'Active-Bldg List ref'!$A:$B,2,FALSE)</f>
        <v>#N/A</v>
      </c>
      <c r="E503" s="61" t="e">
        <f>INDEX('Active-Bldg List ref'!$A:$A,MATCH(F503,'Active-Bldg List ref'!$C:$C,0))</f>
        <v>#N/A</v>
      </c>
      <c r="F503" s="62"/>
      <c r="G503" s="63"/>
      <c r="H503" s="64"/>
      <c r="I503" s="61" t="e">
        <f>INDEX('Keyword &amp; Type ref'!B:B,MATCH(K503,'Keyword &amp; Type ref'!D:D,0))</f>
        <v>#N/A</v>
      </c>
      <c r="J503" s="66" t="e">
        <f>INDEX('Keyword &amp; Type ref'!F:F,MATCH(L503,'Keyword &amp; Type ref'!H:H,0))</f>
        <v>#N/A</v>
      </c>
      <c r="K503" s="65"/>
      <c r="L503" s="65"/>
      <c r="M503" s="62"/>
      <c r="N503" s="67"/>
      <c r="O503" s="68"/>
      <c r="P503" s="68"/>
      <c r="Q503" s="69" t="e">
        <f>INDEX('Keyword &amp; Type ref'!$F:$V,MATCH(J503,'Keyword &amp; Type ref'!$F:$F,0),MATCH(B503,'Keyword &amp; Type ref'!$1:$1,0))</f>
        <v>#N/A</v>
      </c>
      <c r="R503" s="70" t="e">
        <f>VLOOKUP(J503,'Keyword &amp; Type ref'!$F:$L,7,FALSE)</f>
        <v>#N/A</v>
      </c>
      <c r="S503" s="71" t="e">
        <f>CONCATENATE(E503,":",VLOOKUP(J503,'Keyword &amp; Type ref'!F:H, 3,FALSE),":",$X503)</f>
        <v>#N/A</v>
      </c>
      <c r="T503" s="72" t="e">
        <f t="shared" si="14"/>
        <v>#N/A</v>
      </c>
      <c r="U503" s="73"/>
      <c r="V503" s="74" t="e">
        <f t="shared" si="15"/>
        <v>#N/A</v>
      </c>
      <c r="W503" s="75"/>
      <c r="X503" s="68"/>
      <c r="Y503" s="68"/>
      <c r="Z503" s="76"/>
      <c r="AA503" s="77" t="e">
        <f>INDEX('MFR_List ref'!$A:$A,MATCH($AB503,'MFR_List ref'!$B:$B,0))</f>
        <v>#N/A</v>
      </c>
      <c r="AB503" s="62"/>
      <c r="AC503" s="78"/>
      <c r="AD503" s="79"/>
      <c r="AE503" s="80"/>
      <c r="AF503" s="60"/>
      <c r="AG503" s="73"/>
      <c r="AH503" s="73"/>
      <c r="AI503" s="73"/>
      <c r="AJ503" s="60"/>
      <c r="AK503" s="73"/>
      <c r="AL503" s="73"/>
      <c r="AM503" s="81"/>
      <c r="AN503" s="73"/>
      <c r="AO503" s="78"/>
      <c r="AP503" s="78"/>
      <c r="AQ503" s="78"/>
      <c r="AR503" s="78"/>
      <c r="AS503" s="73"/>
      <c r="AT503" s="73"/>
      <c r="AU503" s="73"/>
      <c r="AV503" s="78"/>
      <c r="AW503" s="73"/>
      <c r="AX503" s="73"/>
      <c r="AY503" s="82"/>
      <c r="AZ503" s="82"/>
      <c r="BA503" s="73"/>
      <c r="BB503" s="73"/>
      <c r="BC503" s="82"/>
      <c r="BD503" s="73"/>
      <c r="BE503" s="73"/>
      <c r="BF503" s="73"/>
      <c r="BG503" s="73"/>
      <c r="BH503" s="82"/>
      <c r="BI503" s="82"/>
      <c r="BJ503" s="82"/>
      <c r="BK503" s="82"/>
      <c r="BL503" s="82"/>
      <c r="BM503" s="82"/>
      <c r="BN503" s="82"/>
      <c r="BO503" s="73"/>
      <c r="BP503" s="68"/>
      <c r="BQ503" s="73"/>
      <c r="BR503" s="48"/>
    </row>
    <row r="504" spans="1:70" s="47" customFormat="1" ht="34.799999999999997" customHeight="1" x14ac:dyDescent="0.3">
      <c r="A504" s="60"/>
      <c r="B504" s="61" t="e">
        <f>VLOOKUP(E504,'Active-Bldg List ref'!$A:$E,4,FALSE)</f>
        <v>#N/A</v>
      </c>
      <c r="C504" s="61" t="e">
        <f>VLOOKUP(E504,'Active-Bldg List ref'!$A:$E,5,FALSE)</f>
        <v>#N/A</v>
      </c>
      <c r="D504" s="61" t="e">
        <f>VLOOKUP(E504,'Active-Bldg List ref'!$A:$B,2,FALSE)</f>
        <v>#N/A</v>
      </c>
      <c r="E504" s="61" t="e">
        <f>INDEX('Active-Bldg List ref'!$A:$A,MATCH(F504,'Active-Bldg List ref'!$C:$C,0))</f>
        <v>#N/A</v>
      </c>
      <c r="F504" s="62"/>
      <c r="G504" s="63"/>
      <c r="H504" s="64"/>
      <c r="I504" s="61" t="e">
        <f>INDEX('Keyword &amp; Type ref'!B:B,MATCH(K504,'Keyword &amp; Type ref'!D:D,0))</f>
        <v>#N/A</v>
      </c>
      <c r="J504" s="66" t="e">
        <f>INDEX('Keyword &amp; Type ref'!F:F,MATCH(L504,'Keyword &amp; Type ref'!H:H,0))</f>
        <v>#N/A</v>
      </c>
      <c r="K504" s="65"/>
      <c r="L504" s="65"/>
      <c r="M504" s="62"/>
      <c r="N504" s="67"/>
      <c r="O504" s="68"/>
      <c r="P504" s="68"/>
      <c r="Q504" s="69" t="e">
        <f>INDEX('Keyword &amp; Type ref'!$F:$V,MATCH(J504,'Keyword &amp; Type ref'!$F:$F,0),MATCH(B504,'Keyword &amp; Type ref'!$1:$1,0))</f>
        <v>#N/A</v>
      </c>
      <c r="R504" s="70" t="e">
        <f>VLOOKUP(J504,'Keyword &amp; Type ref'!$F:$L,7,FALSE)</f>
        <v>#N/A</v>
      </c>
      <c r="S504" s="71" t="e">
        <f>CONCATENATE(E504,":",VLOOKUP(J504,'Keyword &amp; Type ref'!F:H, 3,FALSE),":",$X504)</f>
        <v>#N/A</v>
      </c>
      <c r="T504" s="72" t="e">
        <f t="shared" si="14"/>
        <v>#N/A</v>
      </c>
      <c r="U504" s="73"/>
      <c r="V504" s="74" t="e">
        <f t="shared" si="15"/>
        <v>#N/A</v>
      </c>
      <c r="W504" s="75"/>
      <c r="X504" s="68"/>
      <c r="Y504" s="68"/>
      <c r="Z504" s="76"/>
      <c r="AA504" s="77" t="e">
        <f>INDEX('MFR_List ref'!$A:$A,MATCH($AB504,'MFR_List ref'!$B:$B,0))</f>
        <v>#N/A</v>
      </c>
      <c r="AB504" s="62"/>
      <c r="AC504" s="78"/>
      <c r="AD504" s="79"/>
      <c r="AE504" s="80"/>
      <c r="AF504" s="60"/>
      <c r="AG504" s="73"/>
      <c r="AH504" s="73"/>
      <c r="AI504" s="73"/>
      <c r="AJ504" s="60"/>
      <c r="AK504" s="73"/>
      <c r="AL504" s="73"/>
      <c r="AM504" s="81"/>
      <c r="AN504" s="73"/>
      <c r="AO504" s="78"/>
      <c r="AP504" s="78"/>
      <c r="AQ504" s="78"/>
      <c r="AR504" s="78"/>
      <c r="AS504" s="73"/>
      <c r="AT504" s="73"/>
      <c r="AU504" s="73"/>
      <c r="AV504" s="78"/>
      <c r="AW504" s="73"/>
      <c r="AX504" s="73"/>
      <c r="AY504" s="82"/>
      <c r="AZ504" s="82"/>
      <c r="BA504" s="73"/>
      <c r="BB504" s="73"/>
      <c r="BC504" s="82"/>
      <c r="BD504" s="73"/>
      <c r="BE504" s="73"/>
      <c r="BF504" s="73"/>
      <c r="BG504" s="73"/>
      <c r="BH504" s="82"/>
      <c r="BI504" s="82"/>
      <c r="BJ504" s="82"/>
      <c r="BK504" s="82"/>
      <c r="BL504" s="82"/>
      <c r="BM504" s="82"/>
      <c r="BN504" s="82"/>
      <c r="BO504" s="73"/>
      <c r="BP504" s="68"/>
      <c r="BQ504" s="73"/>
      <c r="BR504" s="48"/>
    </row>
    <row r="505" spans="1:70" s="47" customFormat="1" ht="34.799999999999997" customHeight="1" x14ac:dyDescent="0.3">
      <c r="A505" s="60"/>
      <c r="B505" s="61" t="e">
        <f>VLOOKUP(E505,'Active-Bldg List ref'!$A:$E,4,FALSE)</f>
        <v>#N/A</v>
      </c>
      <c r="C505" s="61" t="e">
        <f>VLOOKUP(E505,'Active-Bldg List ref'!$A:$E,5,FALSE)</f>
        <v>#N/A</v>
      </c>
      <c r="D505" s="61" t="e">
        <f>VLOOKUP(E505,'Active-Bldg List ref'!$A:$B,2,FALSE)</f>
        <v>#N/A</v>
      </c>
      <c r="E505" s="61" t="e">
        <f>INDEX('Active-Bldg List ref'!$A:$A,MATCH(F505,'Active-Bldg List ref'!$C:$C,0))</f>
        <v>#N/A</v>
      </c>
      <c r="F505" s="62"/>
      <c r="G505" s="63"/>
      <c r="H505" s="64"/>
      <c r="I505" s="61" t="e">
        <f>INDEX('Keyword &amp; Type ref'!B:B,MATCH(K505,'Keyword &amp; Type ref'!D:D,0))</f>
        <v>#N/A</v>
      </c>
      <c r="J505" s="66" t="e">
        <f>INDEX('Keyword &amp; Type ref'!F:F,MATCH(L505,'Keyword &amp; Type ref'!H:H,0))</f>
        <v>#N/A</v>
      </c>
      <c r="K505" s="65"/>
      <c r="L505" s="65"/>
      <c r="M505" s="62"/>
      <c r="N505" s="67"/>
      <c r="O505" s="68"/>
      <c r="P505" s="68"/>
      <c r="Q505" s="69" t="e">
        <f>INDEX('Keyword &amp; Type ref'!$F:$V,MATCH(J505,'Keyword &amp; Type ref'!$F:$F,0),MATCH(B505,'Keyword &amp; Type ref'!$1:$1,0))</f>
        <v>#N/A</v>
      </c>
      <c r="R505" s="70" t="e">
        <f>VLOOKUP(J505,'Keyword &amp; Type ref'!$F:$L,7,FALSE)</f>
        <v>#N/A</v>
      </c>
      <c r="S505" s="71" t="e">
        <f>CONCATENATE(E505,":",VLOOKUP(J505,'Keyword &amp; Type ref'!F:H, 3,FALSE),":",$X505)</f>
        <v>#N/A</v>
      </c>
      <c r="T505" s="72" t="e">
        <f t="shared" si="14"/>
        <v>#N/A</v>
      </c>
      <c r="U505" s="73"/>
      <c r="V505" s="74" t="e">
        <f t="shared" si="15"/>
        <v>#N/A</v>
      </c>
      <c r="W505" s="75"/>
      <c r="X505" s="68"/>
      <c r="Y505" s="68"/>
      <c r="Z505" s="76"/>
      <c r="AA505" s="77" t="e">
        <f>INDEX('MFR_List ref'!$A:$A,MATCH($AB505,'MFR_List ref'!$B:$B,0))</f>
        <v>#N/A</v>
      </c>
      <c r="AB505" s="62"/>
      <c r="AC505" s="78"/>
      <c r="AD505" s="79"/>
      <c r="AE505" s="80"/>
      <c r="AF505" s="60"/>
      <c r="AG505" s="73"/>
      <c r="AH505" s="73"/>
      <c r="AI505" s="73"/>
      <c r="AJ505" s="60"/>
      <c r="AK505" s="73"/>
      <c r="AL505" s="73"/>
      <c r="AM505" s="81"/>
      <c r="AN505" s="73"/>
      <c r="AO505" s="78"/>
      <c r="AP505" s="78"/>
      <c r="AQ505" s="78"/>
      <c r="AR505" s="78"/>
      <c r="AS505" s="73"/>
      <c r="AT505" s="73"/>
      <c r="AU505" s="73"/>
      <c r="AV505" s="78"/>
      <c r="AW505" s="73"/>
      <c r="AX505" s="73"/>
      <c r="AY505" s="82"/>
      <c r="AZ505" s="82"/>
      <c r="BA505" s="73"/>
      <c r="BB505" s="73"/>
      <c r="BC505" s="82"/>
      <c r="BD505" s="73"/>
      <c r="BE505" s="73"/>
      <c r="BF505" s="73"/>
      <c r="BG505" s="73"/>
      <c r="BH505" s="82"/>
      <c r="BI505" s="82"/>
      <c r="BJ505" s="82"/>
      <c r="BK505" s="82"/>
      <c r="BL505" s="82"/>
      <c r="BM505" s="82"/>
      <c r="BN505" s="82"/>
      <c r="BO505" s="73"/>
      <c r="BP505" s="68"/>
      <c r="BQ505" s="73"/>
      <c r="BR505" s="48"/>
    </row>
    <row r="506" spans="1:70" s="47" customFormat="1" ht="34.799999999999997" customHeight="1" x14ac:dyDescent="0.3">
      <c r="A506" s="60"/>
      <c r="B506" s="61" t="e">
        <f>VLOOKUP(E506,'Active-Bldg List ref'!$A:$E,4,FALSE)</f>
        <v>#N/A</v>
      </c>
      <c r="C506" s="61" t="e">
        <f>VLOOKUP(E506,'Active-Bldg List ref'!$A:$E,5,FALSE)</f>
        <v>#N/A</v>
      </c>
      <c r="D506" s="61" t="e">
        <f>VLOOKUP(E506,'Active-Bldg List ref'!$A:$B,2,FALSE)</f>
        <v>#N/A</v>
      </c>
      <c r="E506" s="61" t="e">
        <f>INDEX('Active-Bldg List ref'!$A:$A,MATCH(F506,'Active-Bldg List ref'!$C:$C,0))</f>
        <v>#N/A</v>
      </c>
      <c r="F506" s="62"/>
      <c r="G506" s="63"/>
      <c r="H506" s="64"/>
      <c r="I506" s="61" t="e">
        <f>INDEX('Keyword &amp; Type ref'!B:B,MATCH(K506,'Keyword &amp; Type ref'!D:D,0))</f>
        <v>#N/A</v>
      </c>
      <c r="J506" s="66" t="e">
        <f>INDEX('Keyword &amp; Type ref'!F:F,MATCH(L506,'Keyword &amp; Type ref'!H:H,0))</f>
        <v>#N/A</v>
      </c>
      <c r="K506" s="65"/>
      <c r="L506" s="65"/>
      <c r="M506" s="62"/>
      <c r="N506" s="67"/>
      <c r="O506" s="68"/>
      <c r="P506" s="68"/>
      <c r="Q506" s="69" t="e">
        <f>INDEX('Keyword &amp; Type ref'!$F:$V,MATCH(J506,'Keyword &amp; Type ref'!$F:$F,0),MATCH(B506,'Keyword &amp; Type ref'!$1:$1,0))</f>
        <v>#N/A</v>
      </c>
      <c r="R506" s="70" t="e">
        <f>VLOOKUP(J506,'Keyword &amp; Type ref'!$F:$L,7,FALSE)</f>
        <v>#N/A</v>
      </c>
      <c r="S506" s="71" t="e">
        <f>CONCATENATE(E506,":",VLOOKUP(J506,'Keyword &amp; Type ref'!F:H, 3,FALSE),":",$X506)</f>
        <v>#N/A</v>
      </c>
      <c r="T506" s="72" t="e">
        <f t="shared" si="14"/>
        <v>#N/A</v>
      </c>
      <c r="U506" s="73"/>
      <c r="V506" s="74" t="e">
        <f t="shared" si="15"/>
        <v>#N/A</v>
      </c>
      <c r="W506" s="75"/>
      <c r="X506" s="68"/>
      <c r="Y506" s="68"/>
      <c r="Z506" s="76"/>
      <c r="AA506" s="77" t="e">
        <f>INDEX('MFR_List ref'!$A:$A,MATCH($AB506,'MFR_List ref'!$B:$B,0))</f>
        <v>#N/A</v>
      </c>
      <c r="AB506" s="62"/>
      <c r="AC506" s="78"/>
      <c r="AD506" s="79"/>
      <c r="AE506" s="80"/>
      <c r="AF506" s="60"/>
      <c r="AG506" s="73"/>
      <c r="AH506" s="73"/>
      <c r="AI506" s="73"/>
      <c r="AJ506" s="60"/>
      <c r="AK506" s="73"/>
      <c r="AL506" s="73"/>
      <c r="AM506" s="81"/>
      <c r="AN506" s="73"/>
      <c r="AO506" s="78"/>
      <c r="AP506" s="78"/>
      <c r="AQ506" s="78"/>
      <c r="AR506" s="78"/>
      <c r="AS506" s="73"/>
      <c r="AT506" s="73"/>
      <c r="AU506" s="73"/>
      <c r="AV506" s="78"/>
      <c r="AW506" s="73"/>
      <c r="AX506" s="73"/>
      <c r="AY506" s="82"/>
      <c r="AZ506" s="82"/>
      <c r="BA506" s="73"/>
      <c r="BB506" s="73"/>
      <c r="BC506" s="82"/>
      <c r="BD506" s="73"/>
      <c r="BE506" s="73"/>
      <c r="BF506" s="73"/>
      <c r="BG506" s="73"/>
      <c r="BH506" s="82"/>
      <c r="BI506" s="82"/>
      <c r="BJ506" s="82"/>
      <c r="BK506" s="82"/>
      <c r="BL506" s="82"/>
      <c r="BM506" s="82"/>
      <c r="BN506" s="82"/>
      <c r="BO506" s="73"/>
      <c r="BP506" s="68"/>
      <c r="BQ506" s="73"/>
      <c r="BR506" s="48"/>
    </row>
    <row r="507" spans="1:70" s="47" customFormat="1" ht="34.799999999999997" customHeight="1" x14ac:dyDescent="0.3">
      <c r="A507" s="60"/>
      <c r="B507" s="61" t="e">
        <f>VLOOKUP(E507,'Active-Bldg List ref'!$A:$E,4,FALSE)</f>
        <v>#N/A</v>
      </c>
      <c r="C507" s="61" t="e">
        <f>VLOOKUP(E507,'Active-Bldg List ref'!$A:$E,5,FALSE)</f>
        <v>#N/A</v>
      </c>
      <c r="D507" s="61" t="e">
        <f>VLOOKUP(E507,'Active-Bldg List ref'!$A:$B,2,FALSE)</f>
        <v>#N/A</v>
      </c>
      <c r="E507" s="61" t="e">
        <f>INDEX('Active-Bldg List ref'!$A:$A,MATCH(F507,'Active-Bldg List ref'!$C:$C,0))</f>
        <v>#N/A</v>
      </c>
      <c r="F507" s="62"/>
      <c r="G507" s="63"/>
      <c r="H507" s="64"/>
      <c r="I507" s="61" t="e">
        <f>INDEX('Keyword &amp; Type ref'!B:B,MATCH(K507,'Keyword &amp; Type ref'!D:D,0))</f>
        <v>#N/A</v>
      </c>
      <c r="J507" s="66" t="e">
        <f>INDEX('Keyword &amp; Type ref'!F:F,MATCH(L507,'Keyword &amp; Type ref'!H:H,0))</f>
        <v>#N/A</v>
      </c>
      <c r="K507" s="65"/>
      <c r="L507" s="65"/>
      <c r="M507" s="62"/>
      <c r="N507" s="67"/>
      <c r="O507" s="68"/>
      <c r="P507" s="68"/>
      <c r="Q507" s="69" t="e">
        <f>INDEX('Keyword &amp; Type ref'!$F:$V,MATCH(J507,'Keyword &amp; Type ref'!$F:$F,0),MATCH(B507,'Keyword &amp; Type ref'!$1:$1,0))</f>
        <v>#N/A</v>
      </c>
      <c r="R507" s="70" t="e">
        <f>VLOOKUP(J507,'Keyword &amp; Type ref'!$F:$L,7,FALSE)</f>
        <v>#N/A</v>
      </c>
      <c r="S507" s="71" t="e">
        <f>CONCATENATE(E507,":",VLOOKUP(J507,'Keyword &amp; Type ref'!F:H, 3,FALSE),":",$X507)</f>
        <v>#N/A</v>
      </c>
      <c r="T507" s="72" t="e">
        <f t="shared" si="14"/>
        <v>#N/A</v>
      </c>
      <c r="U507" s="73"/>
      <c r="V507" s="74" t="e">
        <f t="shared" si="15"/>
        <v>#N/A</v>
      </c>
      <c r="W507" s="75"/>
      <c r="X507" s="68"/>
      <c r="Y507" s="68"/>
      <c r="Z507" s="76"/>
      <c r="AA507" s="77" t="e">
        <f>INDEX('MFR_List ref'!$A:$A,MATCH($AB507,'MFR_List ref'!$B:$B,0))</f>
        <v>#N/A</v>
      </c>
      <c r="AB507" s="62"/>
      <c r="AC507" s="78"/>
      <c r="AD507" s="79"/>
      <c r="AE507" s="80"/>
      <c r="AF507" s="60"/>
      <c r="AG507" s="73"/>
      <c r="AH507" s="73"/>
      <c r="AI507" s="73"/>
      <c r="AJ507" s="60"/>
      <c r="AK507" s="73"/>
      <c r="AL507" s="73"/>
      <c r="AM507" s="81"/>
      <c r="AN507" s="73"/>
      <c r="AO507" s="78"/>
      <c r="AP507" s="78"/>
      <c r="AQ507" s="78"/>
      <c r="AR507" s="78"/>
      <c r="AS507" s="73"/>
      <c r="AT507" s="73"/>
      <c r="AU507" s="73"/>
      <c r="AV507" s="78"/>
      <c r="AW507" s="73"/>
      <c r="AX507" s="73"/>
      <c r="AY507" s="82"/>
      <c r="AZ507" s="82"/>
      <c r="BA507" s="73"/>
      <c r="BB507" s="73"/>
      <c r="BC507" s="82"/>
      <c r="BD507" s="73"/>
      <c r="BE507" s="73"/>
      <c r="BF507" s="73"/>
      <c r="BG507" s="73"/>
      <c r="BH507" s="82"/>
      <c r="BI507" s="82"/>
      <c r="BJ507" s="82"/>
      <c r="BK507" s="82"/>
      <c r="BL507" s="82"/>
      <c r="BM507" s="82"/>
      <c r="BN507" s="82"/>
      <c r="BO507" s="73"/>
      <c r="BP507" s="68"/>
      <c r="BQ507" s="73"/>
      <c r="BR507" s="48"/>
    </row>
    <row r="508" spans="1:70" s="47" customFormat="1" ht="34.799999999999997" customHeight="1" x14ac:dyDescent="0.3">
      <c r="A508" s="60"/>
      <c r="B508" s="61" t="e">
        <f>VLOOKUP(E508,'Active-Bldg List ref'!$A:$E,4,FALSE)</f>
        <v>#N/A</v>
      </c>
      <c r="C508" s="61" t="e">
        <f>VLOOKUP(E508,'Active-Bldg List ref'!$A:$E,5,FALSE)</f>
        <v>#N/A</v>
      </c>
      <c r="D508" s="61" t="e">
        <f>VLOOKUP(E508,'Active-Bldg List ref'!$A:$B,2,FALSE)</f>
        <v>#N/A</v>
      </c>
      <c r="E508" s="61" t="e">
        <f>INDEX('Active-Bldg List ref'!$A:$A,MATCH(F508,'Active-Bldg List ref'!$C:$C,0))</f>
        <v>#N/A</v>
      </c>
      <c r="F508" s="62"/>
      <c r="G508" s="63"/>
      <c r="H508" s="64"/>
      <c r="I508" s="61" t="e">
        <f>INDEX('Keyword &amp; Type ref'!B:B,MATCH(K508,'Keyword &amp; Type ref'!D:D,0))</f>
        <v>#N/A</v>
      </c>
      <c r="J508" s="66" t="e">
        <f>INDEX('Keyword &amp; Type ref'!F:F,MATCH(L508,'Keyword &amp; Type ref'!H:H,0))</f>
        <v>#N/A</v>
      </c>
      <c r="K508" s="65"/>
      <c r="L508" s="65"/>
      <c r="M508" s="62"/>
      <c r="N508" s="67"/>
      <c r="O508" s="68"/>
      <c r="P508" s="68"/>
      <c r="Q508" s="69" t="e">
        <f>INDEX('Keyword &amp; Type ref'!$F:$V,MATCH(J508,'Keyword &amp; Type ref'!$F:$F,0),MATCH(B508,'Keyword &amp; Type ref'!$1:$1,0))</f>
        <v>#N/A</v>
      </c>
      <c r="R508" s="70" t="e">
        <f>VLOOKUP(J508,'Keyword &amp; Type ref'!$F:$L,7,FALSE)</f>
        <v>#N/A</v>
      </c>
      <c r="S508" s="71" t="e">
        <f>CONCATENATE(E508,":",VLOOKUP(J508,'Keyword &amp; Type ref'!F:H, 3,FALSE),":",$X508)</f>
        <v>#N/A</v>
      </c>
      <c r="T508" s="72" t="e">
        <f t="shared" si="14"/>
        <v>#N/A</v>
      </c>
      <c r="U508" s="73"/>
      <c r="V508" s="74" t="e">
        <f t="shared" si="15"/>
        <v>#N/A</v>
      </c>
      <c r="W508" s="75"/>
      <c r="X508" s="68"/>
      <c r="Y508" s="68"/>
      <c r="Z508" s="76"/>
      <c r="AA508" s="77" t="e">
        <f>INDEX('MFR_List ref'!$A:$A,MATCH($AB508,'MFR_List ref'!$B:$B,0))</f>
        <v>#N/A</v>
      </c>
      <c r="AB508" s="62"/>
      <c r="AC508" s="78"/>
      <c r="AD508" s="79"/>
      <c r="AE508" s="80"/>
      <c r="AF508" s="60"/>
      <c r="AG508" s="73"/>
      <c r="AH508" s="73"/>
      <c r="AI508" s="73"/>
      <c r="AJ508" s="60"/>
      <c r="AK508" s="73"/>
      <c r="AL508" s="73"/>
      <c r="AM508" s="81"/>
      <c r="AN508" s="73"/>
      <c r="AO508" s="78"/>
      <c r="AP508" s="78"/>
      <c r="AQ508" s="78"/>
      <c r="AR508" s="78"/>
      <c r="AS508" s="73"/>
      <c r="AT508" s="73"/>
      <c r="AU508" s="73"/>
      <c r="AV508" s="78"/>
      <c r="AW508" s="73"/>
      <c r="AX508" s="73"/>
      <c r="AY508" s="82"/>
      <c r="AZ508" s="82"/>
      <c r="BA508" s="73"/>
      <c r="BB508" s="73"/>
      <c r="BC508" s="82"/>
      <c r="BD508" s="73"/>
      <c r="BE508" s="73"/>
      <c r="BF508" s="73"/>
      <c r="BG508" s="73"/>
      <c r="BH508" s="82"/>
      <c r="BI508" s="82"/>
      <c r="BJ508" s="82"/>
      <c r="BK508" s="82"/>
      <c r="BL508" s="82"/>
      <c r="BM508" s="82"/>
      <c r="BN508" s="82"/>
      <c r="BO508" s="73"/>
      <c r="BP508" s="68"/>
      <c r="BQ508" s="73"/>
      <c r="BR508" s="48"/>
    </row>
    <row r="509" spans="1:70" s="47" customFormat="1" ht="34.799999999999997" customHeight="1" x14ac:dyDescent="0.3">
      <c r="A509" s="60"/>
      <c r="B509" s="61" t="e">
        <f>VLOOKUP(E509,'Active-Bldg List ref'!$A:$E,4,FALSE)</f>
        <v>#N/A</v>
      </c>
      <c r="C509" s="61" t="e">
        <f>VLOOKUP(E509,'Active-Bldg List ref'!$A:$E,5,FALSE)</f>
        <v>#N/A</v>
      </c>
      <c r="D509" s="61" t="e">
        <f>VLOOKUP(E509,'Active-Bldg List ref'!$A:$B,2,FALSE)</f>
        <v>#N/A</v>
      </c>
      <c r="E509" s="61" t="e">
        <f>INDEX('Active-Bldg List ref'!$A:$A,MATCH(F509,'Active-Bldg List ref'!$C:$C,0))</f>
        <v>#N/A</v>
      </c>
      <c r="F509" s="62"/>
      <c r="G509" s="63"/>
      <c r="H509" s="64"/>
      <c r="I509" s="61" t="e">
        <f>INDEX('Keyword &amp; Type ref'!B:B,MATCH(K509,'Keyword &amp; Type ref'!D:D,0))</f>
        <v>#N/A</v>
      </c>
      <c r="J509" s="66" t="e">
        <f>INDEX('Keyword &amp; Type ref'!F:F,MATCH(L509,'Keyword &amp; Type ref'!H:H,0))</f>
        <v>#N/A</v>
      </c>
      <c r="K509" s="65"/>
      <c r="L509" s="65"/>
      <c r="M509" s="62"/>
      <c r="N509" s="67"/>
      <c r="O509" s="68"/>
      <c r="P509" s="68"/>
      <c r="Q509" s="69" t="e">
        <f>INDEX('Keyword &amp; Type ref'!$F:$V,MATCH(J509,'Keyword &amp; Type ref'!$F:$F,0),MATCH(B509,'Keyword &amp; Type ref'!$1:$1,0))</f>
        <v>#N/A</v>
      </c>
      <c r="R509" s="70" t="e">
        <f>VLOOKUP(J509,'Keyword &amp; Type ref'!$F:$L,7,FALSE)</f>
        <v>#N/A</v>
      </c>
      <c r="S509" s="71" t="e">
        <f>CONCATENATE(E509,":",VLOOKUP(J509,'Keyword &amp; Type ref'!F:H, 3,FALSE),":",$X509)</f>
        <v>#N/A</v>
      </c>
      <c r="T509" s="72" t="e">
        <f t="shared" si="14"/>
        <v>#N/A</v>
      </c>
      <c r="U509" s="73"/>
      <c r="V509" s="74" t="e">
        <f t="shared" si="15"/>
        <v>#N/A</v>
      </c>
      <c r="W509" s="75"/>
      <c r="X509" s="68"/>
      <c r="Y509" s="68"/>
      <c r="Z509" s="76"/>
      <c r="AA509" s="77" t="e">
        <f>INDEX('MFR_List ref'!$A:$A,MATCH($AB509,'MFR_List ref'!$B:$B,0))</f>
        <v>#N/A</v>
      </c>
      <c r="AB509" s="62"/>
      <c r="AC509" s="78"/>
      <c r="AD509" s="79"/>
      <c r="AE509" s="80"/>
      <c r="AF509" s="60"/>
      <c r="AG509" s="73"/>
      <c r="AH509" s="73"/>
      <c r="AI509" s="73"/>
      <c r="AJ509" s="60"/>
      <c r="AK509" s="73"/>
      <c r="AL509" s="73"/>
      <c r="AM509" s="81"/>
      <c r="AN509" s="73"/>
      <c r="AO509" s="78"/>
      <c r="AP509" s="78"/>
      <c r="AQ509" s="78"/>
      <c r="AR509" s="78"/>
      <c r="AS509" s="73"/>
      <c r="AT509" s="73"/>
      <c r="AU509" s="73"/>
      <c r="AV509" s="78"/>
      <c r="AW509" s="73"/>
      <c r="AX509" s="73"/>
      <c r="AY509" s="82"/>
      <c r="AZ509" s="82"/>
      <c r="BA509" s="73"/>
      <c r="BB509" s="73"/>
      <c r="BC509" s="82"/>
      <c r="BD509" s="73"/>
      <c r="BE509" s="73"/>
      <c r="BF509" s="73"/>
      <c r="BG509" s="73"/>
      <c r="BH509" s="82"/>
      <c r="BI509" s="82"/>
      <c r="BJ509" s="82"/>
      <c r="BK509" s="82"/>
      <c r="BL509" s="82"/>
      <c r="BM509" s="82"/>
      <c r="BN509" s="82"/>
      <c r="BO509" s="73"/>
      <c r="BP509" s="68"/>
      <c r="BQ509" s="73"/>
      <c r="BR509" s="48"/>
    </row>
    <row r="510" spans="1:70" s="47" customFormat="1" ht="34.799999999999997" customHeight="1" x14ac:dyDescent="0.3">
      <c r="A510" s="60"/>
      <c r="B510" s="61" t="e">
        <f>VLOOKUP(E510,'Active-Bldg List ref'!$A:$E,4,FALSE)</f>
        <v>#N/A</v>
      </c>
      <c r="C510" s="61" t="e">
        <f>VLOOKUP(E510,'Active-Bldg List ref'!$A:$E,5,FALSE)</f>
        <v>#N/A</v>
      </c>
      <c r="D510" s="61" t="e">
        <f>VLOOKUP(E510,'Active-Bldg List ref'!$A:$B,2,FALSE)</f>
        <v>#N/A</v>
      </c>
      <c r="E510" s="61" t="e">
        <f>INDEX('Active-Bldg List ref'!$A:$A,MATCH(F510,'Active-Bldg List ref'!$C:$C,0))</f>
        <v>#N/A</v>
      </c>
      <c r="F510" s="62"/>
      <c r="G510" s="63"/>
      <c r="H510" s="64"/>
      <c r="I510" s="61" t="e">
        <f>INDEX('Keyword &amp; Type ref'!B:B,MATCH(K510,'Keyword &amp; Type ref'!D:D,0))</f>
        <v>#N/A</v>
      </c>
      <c r="J510" s="66" t="e">
        <f>INDEX('Keyword &amp; Type ref'!F:F,MATCH(L510,'Keyword &amp; Type ref'!H:H,0))</f>
        <v>#N/A</v>
      </c>
      <c r="K510" s="65"/>
      <c r="L510" s="65"/>
      <c r="M510" s="62"/>
      <c r="N510" s="67"/>
      <c r="O510" s="68"/>
      <c r="P510" s="68"/>
      <c r="Q510" s="69" t="e">
        <f>INDEX('Keyword &amp; Type ref'!$F:$V,MATCH(J510,'Keyword &amp; Type ref'!$F:$F,0),MATCH(B510,'Keyword &amp; Type ref'!$1:$1,0))</f>
        <v>#N/A</v>
      </c>
      <c r="R510" s="70" t="e">
        <f>VLOOKUP(J510,'Keyword &amp; Type ref'!$F:$L,7,FALSE)</f>
        <v>#N/A</v>
      </c>
      <c r="S510" s="71" t="e">
        <f>CONCATENATE(E510,":",VLOOKUP(J510,'Keyword &amp; Type ref'!F:H, 3,FALSE),":",$X510)</f>
        <v>#N/A</v>
      </c>
      <c r="T510" s="72" t="e">
        <f t="shared" si="14"/>
        <v>#N/A</v>
      </c>
      <c r="U510" s="73"/>
      <c r="V510" s="74" t="e">
        <f t="shared" si="15"/>
        <v>#N/A</v>
      </c>
      <c r="W510" s="75"/>
      <c r="X510" s="68"/>
      <c r="Y510" s="68"/>
      <c r="Z510" s="76"/>
      <c r="AA510" s="77" t="e">
        <f>INDEX('MFR_List ref'!$A:$A,MATCH($AB510,'MFR_List ref'!$B:$B,0))</f>
        <v>#N/A</v>
      </c>
      <c r="AB510" s="62"/>
      <c r="AC510" s="78"/>
      <c r="AD510" s="79"/>
      <c r="AE510" s="80"/>
      <c r="AF510" s="60"/>
      <c r="AG510" s="73"/>
      <c r="AH510" s="73"/>
      <c r="AI510" s="73"/>
      <c r="AJ510" s="60"/>
      <c r="AK510" s="73"/>
      <c r="AL510" s="73"/>
      <c r="AM510" s="81"/>
      <c r="AN510" s="73"/>
      <c r="AO510" s="78"/>
      <c r="AP510" s="78"/>
      <c r="AQ510" s="78"/>
      <c r="AR510" s="78"/>
      <c r="AS510" s="73"/>
      <c r="AT510" s="73"/>
      <c r="AU510" s="73"/>
      <c r="AV510" s="78"/>
      <c r="AW510" s="73"/>
      <c r="AX510" s="73"/>
      <c r="AY510" s="82"/>
      <c r="AZ510" s="82"/>
      <c r="BA510" s="73"/>
      <c r="BB510" s="73"/>
      <c r="BC510" s="82"/>
      <c r="BD510" s="73"/>
      <c r="BE510" s="73"/>
      <c r="BF510" s="73"/>
      <c r="BG510" s="73"/>
      <c r="BH510" s="82"/>
      <c r="BI510" s="82"/>
      <c r="BJ510" s="82"/>
      <c r="BK510" s="82"/>
      <c r="BL510" s="82"/>
      <c r="BM510" s="82"/>
      <c r="BN510" s="82"/>
      <c r="BO510" s="73"/>
      <c r="BP510" s="68"/>
      <c r="BQ510" s="73"/>
      <c r="BR510" s="48"/>
    </row>
    <row r="511" spans="1:70" s="47" customFormat="1" ht="34.799999999999997" customHeight="1" x14ac:dyDescent="0.3">
      <c r="A511" s="60"/>
      <c r="B511" s="61" t="e">
        <f>VLOOKUP(E511,'Active-Bldg List ref'!$A:$E,4,FALSE)</f>
        <v>#N/A</v>
      </c>
      <c r="C511" s="61" t="e">
        <f>VLOOKUP(E511,'Active-Bldg List ref'!$A:$E,5,FALSE)</f>
        <v>#N/A</v>
      </c>
      <c r="D511" s="61" t="e">
        <f>VLOOKUP(E511,'Active-Bldg List ref'!$A:$B,2,FALSE)</f>
        <v>#N/A</v>
      </c>
      <c r="E511" s="61" t="e">
        <f>INDEX('Active-Bldg List ref'!$A:$A,MATCH(F511,'Active-Bldg List ref'!$C:$C,0))</f>
        <v>#N/A</v>
      </c>
      <c r="F511" s="62"/>
      <c r="G511" s="63"/>
      <c r="H511" s="64"/>
      <c r="I511" s="61" t="e">
        <f>INDEX('Keyword &amp; Type ref'!B:B,MATCH(K511,'Keyword &amp; Type ref'!D:D,0))</f>
        <v>#N/A</v>
      </c>
      <c r="J511" s="66" t="e">
        <f>INDEX('Keyword &amp; Type ref'!F:F,MATCH(L511,'Keyword &amp; Type ref'!H:H,0))</f>
        <v>#N/A</v>
      </c>
      <c r="K511" s="65"/>
      <c r="L511" s="65"/>
      <c r="M511" s="62"/>
      <c r="N511" s="67"/>
      <c r="O511" s="68"/>
      <c r="P511" s="68"/>
      <c r="Q511" s="69" t="e">
        <f>INDEX('Keyword &amp; Type ref'!$F:$V,MATCH(J511,'Keyword &amp; Type ref'!$F:$F,0),MATCH(B511,'Keyword &amp; Type ref'!$1:$1,0))</f>
        <v>#N/A</v>
      </c>
      <c r="R511" s="70" t="e">
        <f>VLOOKUP(J511,'Keyword &amp; Type ref'!$F:$L,7,FALSE)</f>
        <v>#N/A</v>
      </c>
      <c r="S511" s="71" t="e">
        <f>CONCATENATE(E511,":",VLOOKUP(J511,'Keyword &amp; Type ref'!F:H, 3,FALSE),":",$X511)</f>
        <v>#N/A</v>
      </c>
      <c r="T511" s="72" t="e">
        <f t="shared" si="14"/>
        <v>#N/A</v>
      </c>
      <c r="U511" s="73"/>
      <c r="V511" s="74" t="e">
        <f t="shared" si="15"/>
        <v>#N/A</v>
      </c>
      <c r="W511" s="75"/>
      <c r="X511" s="68"/>
      <c r="Y511" s="68"/>
      <c r="Z511" s="76"/>
      <c r="AA511" s="77" t="e">
        <f>INDEX('MFR_List ref'!$A:$A,MATCH($AB511,'MFR_List ref'!$B:$B,0))</f>
        <v>#N/A</v>
      </c>
      <c r="AB511" s="62"/>
      <c r="AC511" s="78"/>
      <c r="AD511" s="79"/>
      <c r="AE511" s="80"/>
      <c r="AF511" s="60"/>
      <c r="AG511" s="73"/>
      <c r="AH511" s="73"/>
      <c r="AI511" s="73"/>
      <c r="AJ511" s="60"/>
      <c r="AK511" s="73"/>
      <c r="AL511" s="73"/>
      <c r="AM511" s="81"/>
      <c r="AN511" s="73"/>
      <c r="AO511" s="78"/>
      <c r="AP511" s="78"/>
      <c r="AQ511" s="78"/>
      <c r="AR511" s="78"/>
      <c r="AS511" s="73"/>
      <c r="AT511" s="73"/>
      <c r="AU511" s="73"/>
      <c r="AV511" s="78"/>
      <c r="AW511" s="73"/>
      <c r="AX511" s="73"/>
      <c r="AY511" s="82"/>
      <c r="AZ511" s="82"/>
      <c r="BA511" s="73"/>
      <c r="BB511" s="73"/>
      <c r="BC511" s="82"/>
      <c r="BD511" s="73"/>
      <c r="BE511" s="73"/>
      <c r="BF511" s="73"/>
      <c r="BG511" s="73"/>
      <c r="BH511" s="82"/>
      <c r="BI511" s="82"/>
      <c r="BJ511" s="82"/>
      <c r="BK511" s="82"/>
      <c r="BL511" s="82"/>
      <c r="BM511" s="82"/>
      <c r="BN511" s="82"/>
      <c r="BO511" s="73"/>
      <c r="BP511" s="68"/>
      <c r="BQ511" s="73"/>
      <c r="BR511" s="48"/>
    </row>
    <row r="512" spans="1:70" s="47" customFormat="1" ht="34.799999999999997" customHeight="1" x14ac:dyDescent="0.3">
      <c r="A512" s="60"/>
      <c r="B512" s="61" t="e">
        <f>VLOOKUP(E512,'Active-Bldg List ref'!$A:$E,4,FALSE)</f>
        <v>#N/A</v>
      </c>
      <c r="C512" s="61" t="e">
        <f>VLOOKUP(E512,'Active-Bldg List ref'!$A:$E,5,FALSE)</f>
        <v>#N/A</v>
      </c>
      <c r="D512" s="61" t="e">
        <f>VLOOKUP(E512,'Active-Bldg List ref'!$A:$B,2,FALSE)</f>
        <v>#N/A</v>
      </c>
      <c r="E512" s="61" t="e">
        <f>INDEX('Active-Bldg List ref'!$A:$A,MATCH(F512,'Active-Bldg List ref'!$C:$C,0))</f>
        <v>#N/A</v>
      </c>
      <c r="F512" s="62"/>
      <c r="G512" s="63"/>
      <c r="H512" s="64"/>
      <c r="I512" s="61" t="e">
        <f>INDEX('Keyword &amp; Type ref'!B:B,MATCH(K512,'Keyword &amp; Type ref'!D:D,0))</f>
        <v>#N/A</v>
      </c>
      <c r="J512" s="66" t="e">
        <f>INDEX('Keyword &amp; Type ref'!F:F,MATCH(L512,'Keyword &amp; Type ref'!H:H,0))</f>
        <v>#N/A</v>
      </c>
      <c r="K512" s="65"/>
      <c r="L512" s="65"/>
      <c r="M512" s="62"/>
      <c r="N512" s="67"/>
      <c r="O512" s="68"/>
      <c r="P512" s="68"/>
      <c r="Q512" s="69" t="e">
        <f>INDEX('Keyword &amp; Type ref'!$F:$V,MATCH(J512,'Keyword &amp; Type ref'!$F:$F,0),MATCH(B512,'Keyword &amp; Type ref'!$1:$1,0))</f>
        <v>#N/A</v>
      </c>
      <c r="R512" s="70" t="e">
        <f>VLOOKUP(J512,'Keyword &amp; Type ref'!$F:$L,7,FALSE)</f>
        <v>#N/A</v>
      </c>
      <c r="S512" s="71" t="e">
        <f>CONCATENATE(E512,":",VLOOKUP(J512,'Keyword &amp; Type ref'!F:H, 3,FALSE),":",$X512)</f>
        <v>#N/A</v>
      </c>
      <c r="T512" s="72" t="e">
        <f t="shared" si="14"/>
        <v>#N/A</v>
      </c>
      <c r="U512" s="73"/>
      <c r="V512" s="74" t="e">
        <f t="shared" si="15"/>
        <v>#N/A</v>
      </c>
      <c r="W512" s="75"/>
      <c r="X512" s="68"/>
      <c r="Y512" s="68"/>
      <c r="Z512" s="76"/>
      <c r="AA512" s="77" t="e">
        <f>INDEX('MFR_List ref'!$A:$A,MATCH($AB512,'MFR_List ref'!$B:$B,0))</f>
        <v>#N/A</v>
      </c>
      <c r="AB512" s="62"/>
      <c r="AC512" s="78"/>
      <c r="AD512" s="79"/>
      <c r="AE512" s="80"/>
      <c r="AF512" s="60"/>
      <c r="AG512" s="73"/>
      <c r="AH512" s="73"/>
      <c r="AI512" s="73"/>
      <c r="AJ512" s="60"/>
      <c r="AK512" s="73"/>
      <c r="AL512" s="73"/>
      <c r="AM512" s="81"/>
      <c r="AN512" s="73"/>
      <c r="AO512" s="78"/>
      <c r="AP512" s="78"/>
      <c r="AQ512" s="78"/>
      <c r="AR512" s="78"/>
      <c r="AS512" s="73"/>
      <c r="AT512" s="73"/>
      <c r="AU512" s="73"/>
      <c r="AV512" s="78"/>
      <c r="AW512" s="73"/>
      <c r="AX512" s="73"/>
      <c r="AY512" s="82"/>
      <c r="AZ512" s="82"/>
      <c r="BA512" s="73"/>
      <c r="BB512" s="73"/>
      <c r="BC512" s="82"/>
      <c r="BD512" s="73"/>
      <c r="BE512" s="73"/>
      <c r="BF512" s="73"/>
      <c r="BG512" s="73"/>
      <c r="BH512" s="82"/>
      <c r="BI512" s="82"/>
      <c r="BJ512" s="82"/>
      <c r="BK512" s="82"/>
      <c r="BL512" s="82"/>
      <c r="BM512" s="82"/>
      <c r="BN512" s="82"/>
      <c r="BO512" s="73"/>
      <c r="BP512" s="68"/>
      <c r="BQ512" s="73"/>
      <c r="BR512" s="48"/>
    </row>
    <row r="513" spans="1:70" s="47" customFormat="1" ht="34.799999999999997" customHeight="1" x14ac:dyDescent="0.3">
      <c r="A513" s="60"/>
      <c r="B513" s="61" t="e">
        <f>VLOOKUP(E513,'Active-Bldg List ref'!$A:$E,4,FALSE)</f>
        <v>#N/A</v>
      </c>
      <c r="C513" s="61" t="e">
        <f>VLOOKUP(E513,'Active-Bldg List ref'!$A:$E,5,FALSE)</f>
        <v>#N/A</v>
      </c>
      <c r="D513" s="61" t="e">
        <f>VLOOKUP(E513,'Active-Bldg List ref'!$A:$B,2,FALSE)</f>
        <v>#N/A</v>
      </c>
      <c r="E513" s="61" t="e">
        <f>INDEX('Active-Bldg List ref'!$A:$A,MATCH(F513,'Active-Bldg List ref'!$C:$C,0))</f>
        <v>#N/A</v>
      </c>
      <c r="F513" s="62"/>
      <c r="G513" s="63"/>
      <c r="H513" s="64"/>
      <c r="I513" s="61" t="e">
        <f>INDEX('Keyword &amp; Type ref'!B:B,MATCH(K513,'Keyword &amp; Type ref'!D:D,0))</f>
        <v>#N/A</v>
      </c>
      <c r="J513" s="66" t="e">
        <f>INDEX('Keyword &amp; Type ref'!F:F,MATCH(L513,'Keyword &amp; Type ref'!H:H,0))</f>
        <v>#N/A</v>
      </c>
      <c r="K513" s="65"/>
      <c r="L513" s="65"/>
      <c r="M513" s="62"/>
      <c r="N513" s="67"/>
      <c r="O513" s="68"/>
      <c r="P513" s="68"/>
      <c r="Q513" s="69" t="e">
        <f>INDEX('Keyword &amp; Type ref'!$F:$V,MATCH(J513,'Keyword &amp; Type ref'!$F:$F,0),MATCH(B513,'Keyword &amp; Type ref'!$1:$1,0))</f>
        <v>#N/A</v>
      </c>
      <c r="R513" s="70" t="e">
        <f>VLOOKUP(J513,'Keyword &amp; Type ref'!$F:$L,7,FALSE)</f>
        <v>#N/A</v>
      </c>
      <c r="S513" s="71" t="e">
        <f>CONCATENATE(E513,":",VLOOKUP(J513,'Keyword &amp; Type ref'!F:H, 3,FALSE),":",$X513)</f>
        <v>#N/A</v>
      </c>
      <c r="T513" s="72" t="e">
        <f t="shared" ref="T513:T549" si="16">LEN(S513)</f>
        <v>#N/A</v>
      </c>
      <c r="U513" s="73"/>
      <c r="V513" s="74" t="e">
        <f t="shared" si="15"/>
        <v>#N/A</v>
      </c>
      <c r="W513" s="75"/>
      <c r="X513" s="68"/>
      <c r="Y513" s="68"/>
      <c r="Z513" s="76"/>
      <c r="AA513" s="77" t="e">
        <f>INDEX('MFR_List ref'!$A:$A,MATCH($AB513,'MFR_List ref'!$B:$B,0))</f>
        <v>#N/A</v>
      </c>
      <c r="AB513" s="62"/>
      <c r="AC513" s="78"/>
      <c r="AD513" s="79"/>
      <c r="AE513" s="80"/>
      <c r="AF513" s="60"/>
      <c r="AG513" s="73"/>
      <c r="AH513" s="73"/>
      <c r="AI513" s="73"/>
      <c r="AJ513" s="60"/>
      <c r="AK513" s="73"/>
      <c r="AL513" s="73"/>
      <c r="AM513" s="81"/>
      <c r="AN513" s="73"/>
      <c r="AO513" s="78"/>
      <c r="AP513" s="78"/>
      <c r="AQ513" s="78"/>
      <c r="AR513" s="78"/>
      <c r="AS513" s="73"/>
      <c r="AT513" s="73"/>
      <c r="AU513" s="73"/>
      <c r="AV513" s="78"/>
      <c r="AW513" s="73"/>
      <c r="AX513" s="73"/>
      <c r="AY513" s="82"/>
      <c r="AZ513" s="82"/>
      <c r="BA513" s="73"/>
      <c r="BB513" s="73"/>
      <c r="BC513" s="82"/>
      <c r="BD513" s="73"/>
      <c r="BE513" s="73"/>
      <c r="BF513" s="73"/>
      <c r="BG513" s="73"/>
      <c r="BH513" s="82"/>
      <c r="BI513" s="82"/>
      <c r="BJ513" s="82"/>
      <c r="BK513" s="82"/>
      <c r="BL513" s="82"/>
      <c r="BM513" s="82"/>
      <c r="BN513" s="82"/>
      <c r="BO513" s="73"/>
      <c r="BP513" s="68"/>
      <c r="BQ513" s="73"/>
      <c r="BR513" s="48"/>
    </row>
    <row r="514" spans="1:70" s="47" customFormat="1" ht="34.799999999999997" customHeight="1" x14ac:dyDescent="0.3">
      <c r="A514" s="60"/>
      <c r="B514" s="61" t="e">
        <f>VLOOKUP(E514,'Active-Bldg List ref'!$A:$E,4,FALSE)</f>
        <v>#N/A</v>
      </c>
      <c r="C514" s="61" t="e">
        <f>VLOOKUP(E514,'Active-Bldg List ref'!$A:$E,5,FALSE)</f>
        <v>#N/A</v>
      </c>
      <c r="D514" s="61" t="e">
        <f>VLOOKUP(E514,'Active-Bldg List ref'!$A:$B,2,FALSE)</f>
        <v>#N/A</v>
      </c>
      <c r="E514" s="61" t="e">
        <f>INDEX('Active-Bldg List ref'!$A:$A,MATCH(F514,'Active-Bldg List ref'!$C:$C,0))</f>
        <v>#N/A</v>
      </c>
      <c r="F514" s="62"/>
      <c r="G514" s="63"/>
      <c r="H514" s="64"/>
      <c r="I514" s="61" t="e">
        <f>INDEX('Keyword &amp; Type ref'!B:B,MATCH(K514,'Keyword &amp; Type ref'!D:D,0))</f>
        <v>#N/A</v>
      </c>
      <c r="J514" s="66" t="e">
        <f>INDEX('Keyword &amp; Type ref'!F:F,MATCH(L514,'Keyword &amp; Type ref'!H:H,0))</f>
        <v>#N/A</v>
      </c>
      <c r="K514" s="65"/>
      <c r="L514" s="65"/>
      <c r="M514" s="62"/>
      <c r="N514" s="67"/>
      <c r="O514" s="68"/>
      <c r="P514" s="68"/>
      <c r="Q514" s="69" t="e">
        <f>INDEX('Keyword &amp; Type ref'!$F:$V,MATCH(J514,'Keyword &amp; Type ref'!$F:$F,0),MATCH(B514,'Keyword &amp; Type ref'!$1:$1,0))</f>
        <v>#N/A</v>
      </c>
      <c r="R514" s="70" t="e">
        <f>VLOOKUP(J514,'Keyword &amp; Type ref'!$F:$L,7,FALSE)</f>
        <v>#N/A</v>
      </c>
      <c r="S514" s="71" t="e">
        <f>CONCATENATE(E514,":",VLOOKUP(J514,'Keyword &amp; Type ref'!F:H, 3,FALSE),":",$X514)</f>
        <v>#N/A</v>
      </c>
      <c r="T514" s="72" t="e">
        <f t="shared" si="16"/>
        <v>#N/A</v>
      </c>
      <c r="U514" s="73"/>
      <c r="V514" s="74" t="e">
        <f t="shared" ref="V514:V577" si="17">CONCATENATE(RIGHT(D514,LEN(D514)-3),J514,"-",W514)</f>
        <v>#N/A</v>
      </c>
      <c r="W514" s="75"/>
      <c r="X514" s="68"/>
      <c r="Y514" s="68"/>
      <c r="Z514" s="76"/>
      <c r="AA514" s="77" t="e">
        <f>INDEX('MFR_List ref'!$A:$A,MATCH($AB514,'MFR_List ref'!$B:$B,0))</f>
        <v>#N/A</v>
      </c>
      <c r="AB514" s="62"/>
      <c r="AC514" s="78"/>
      <c r="AD514" s="79"/>
      <c r="AE514" s="80"/>
      <c r="AF514" s="60"/>
      <c r="AG514" s="73"/>
      <c r="AH514" s="73"/>
      <c r="AI514" s="73"/>
      <c r="AJ514" s="60"/>
      <c r="AK514" s="73"/>
      <c r="AL514" s="73"/>
      <c r="AM514" s="81"/>
      <c r="AN514" s="73"/>
      <c r="AO514" s="78"/>
      <c r="AP514" s="78"/>
      <c r="AQ514" s="78"/>
      <c r="AR514" s="78"/>
      <c r="AS514" s="73"/>
      <c r="AT514" s="73"/>
      <c r="AU514" s="73"/>
      <c r="AV514" s="78"/>
      <c r="AW514" s="73"/>
      <c r="AX514" s="73"/>
      <c r="AY514" s="82"/>
      <c r="AZ514" s="82"/>
      <c r="BA514" s="73"/>
      <c r="BB514" s="73"/>
      <c r="BC514" s="82"/>
      <c r="BD514" s="73"/>
      <c r="BE514" s="73"/>
      <c r="BF514" s="73"/>
      <c r="BG514" s="73"/>
      <c r="BH514" s="82"/>
      <c r="BI514" s="82"/>
      <c r="BJ514" s="82"/>
      <c r="BK514" s="82"/>
      <c r="BL514" s="82"/>
      <c r="BM514" s="82"/>
      <c r="BN514" s="82"/>
      <c r="BO514" s="73"/>
      <c r="BP514" s="68"/>
      <c r="BQ514" s="73"/>
      <c r="BR514" s="48"/>
    </row>
    <row r="515" spans="1:70" s="47" customFormat="1" ht="34.799999999999997" customHeight="1" x14ac:dyDescent="0.3">
      <c r="A515" s="60"/>
      <c r="B515" s="61" t="e">
        <f>VLOOKUP(E515,'Active-Bldg List ref'!$A:$E,4,FALSE)</f>
        <v>#N/A</v>
      </c>
      <c r="C515" s="61" t="e">
        <f>VLOOKUP(E515,'Active-Bldg List ref'!$A:$E,5,FALSE)</f>
        <v>#N/A</v>
      </c>
      <c r="D515" s="61" t="e">
        <f>VLOOKUP(E515,'Active-Bldg List ref'!$A:$B,2,FALSE)</f>
        <v>#N/A</v>
      </c>
      <c r="E515" s="61" t="e">
        <f>INDEX('Active-Bldg List ref'!$A:$A,MATCH(F515,'Active-Bldg List ref'!$C:$C,0))</f>
        <v>#N/A</v>
      </c>
      <c r="F515" s="62"/>
      <c r="G515" s="63"/>
      <c r="H515" s="64"/>
      <c r="I515" s="61" t="e">
        <f>INDEX('Keyword &amp; Type ref'!B:B,MATCH(K515,'Keyword &amp; Type ref'!D:D,0))</f>
        <v>#N/A</v>
      </c>
      <c r="J515" s="66" t="e">
        <f>INDEX('Keyword &amp; Type ref'!F:F,MATCH(L515,'Keyword &amp; Type ref'!H:H,0))</f>
        <v>#N/A</v>
      </c>
      <c r="K515" s="65"/>
      <c r="L515" s="65"/>
      <c r="M515" s="62"/>
      <c r="N515" s="67"/>
      <c r="O515" s="68"/>
      <c r="P515" s="68"/>
      <c r="Q515" s="69" t="e">
        <f>INDEX('Keyword &amp; Type ref'!$F:$V,MATCH(J515,'Keyword &amp; Type ref'!$F:$F,0),MATCH(B515,'Keyword &amp; Type ref'!$1:$1,0))</f>
        <v>#N/A</v>
      </c>
      <c r="R515" s="70" t="e">
        <f>VLOOKUP(J515,'Keyword &amp; Type ref'!$F:$L,7,FALSE)</f>
        <v>#N/A</v>
      </c>
      <c r="S515" s="71" t="e">
        <f>CONCATENATE(E515,":",VLOOKUP(J515,'Keyword &amp; Type ref'!F:H, 3,FALSE),":",$X515)</f>
        <v>#N/A</v>
      </c>
      <c r="T515" s="72" t="e">
        <f t="shared" si="16"/>
        <v>#N/A</v>
      </c>
      <c r="U515" s="73"/>
      <c r="V515" s="74" t="e">
        <f t="shared" si="17"/>
        <v>#N/A</v>
      </c>
      <c r="W515" s="75"/>
      <c r="X515" s="68"/>
      <c r="Y515" s="68"/>
      <c r="Z515" s="76"/>
      <c r="AA515" s="77" t="e">
        <f>INDEX('MFR_List ref'!$A:$A,MATCH($AB515,'MFR_List ref'!$B:$B,0))</f>
        <v>#N/A</v>
      </c>
      <c r="AB515" s="62"/>
      <c r="AC515" s="78"/>
      <c r="AD515" s="79"/>
      <c r="AE515" s="80"/>
      <c r="AF515" s="60"/>
      <c r="AG515" s="73"/>
      <c r="AH515" s="73"/>
      <c r="AI515" s="73"/>
      <c r="AJ515" s="60"/>
      <c r="AK515" s="73"/>
      <c r="AL515" s="73"/>
      <c r="AM515" s="81"/>
      <c r="AN515" s="73"/>
      <c r="AO515" s="78"/>
      <c r="AP515" s="78"/>
      <c r="AQ515" s="78"/>
      <c r="AR515" s="78"/>
      <c r="AS515" s="73"/>
      <c r="AT515" s="73"/>
      <c r="AU515" s="73"/>
      <c r="AV515" s="78"/>
      <c r="AW515" s="73"/>
      <c r="AX515" s="73"/>
      <c r="AY515" s="82"/>
      <c r="AZ515" s="82"/>
      <c r="BA515" s="73"/>
      <c r="BB515" s="73"/>
      <c r="BC515" s="82"/>
      <c r="BD515" s="73"/>
      <c r="BE515" s="73"/>
      <c r="BF515" s="73"/>
      <c r="BG515" s="73"/>
      <c r="BH515" s="82"/>
      <c r="BI515" s="82"/>
      <c r="BJ515" s="82"/>
      <c r="BK515" s="82"/>
      <c r="BL515" s="82"/>
      <c r="BM515" s="82"/>
      <c r="BN515" s="82"/>
      <c r="BO515" s="73"/>
      <c r="BP515" s="68"/>
      <c r="BQ515" s="73"/>
      <c r="BR515" s="48"/>
    </row>
    <row r="516" spans="1:70" s="47" customFormat="1" ht="34.799999999999997" customHeight="1" x14ac:dyDescent="0.3">
      <c r="A516" s="60"/>
      <c r="B516" s="61" t="e">
        <f>VLOOKUP(E516,'Active-Bldg List ref'!$A:$E,4,FALSE)</f>
        <v>#N/A</v>
      </c>
      <c r="C516" s="61" t="e">
        <f>VLOOKUP(E516,'Active-Bldg List ref'!$A:$E,5,FALSE)</f>
        <v>#N/A</v>
      </c>
      <c r="D516" s="61" t="e">
        <f>VLOOKUP(E516,'Active-Bldg List ref'!$A:$B,2,FALSE)</f>
        <v>#N/A</v>
      </c>
      <c r="E516" s="61" t="e">
        <f>INDEX('Active-Bldg List ref'!$A:$A,MATCH(F516,'Active-Bldg List ref'!$C:$C,0))</f>
        <v>#N/A</v>
      </c>
      <c r="F516" s="62"/>
      <c r="G516" s="63"/>
      <c r="H516" s="64"/>
      <c r="I516" s="61" t="e">
        <f>INDEX('Keyword &amp; Type ref'!B:B,MATCH(K516,'Keyword &amp; Type ref'!D:D,0))</f>
        <v>#N/A</v>
      </c>
      <c r="J516" s="66" t="e">
        <f>INDEX('Keyword &amp; Type ref'!F:F,MATCH(L516,'Keyword &amp; Type ref'!H:H,0))</f>
        <v>#N/A</v>
      </c>
      <c r="K516" s="65"/>
      <c r="L516" s="65"/>
      <c r="M516" s="62"/>
      <c r="N516" s="67"/>
      <c r="O516" s="68"/>
      <c r="P516" s="68"/>
      <c r="Q516" s="69" t="e">
        <f>INDEX('Keyword &amp; Type ref'!$F:$V,MATCH(J516,'Keyword &amp; Type ref'!$F:$F,0),MATCH(B516,'Keyword &amp; Type ref'!$1:$1,0))</f>
        <v>#N/A</v>
      </c>
      <c r="R516" s="70" t="e">
        <f>VLOOKUP(J516,'Keyword &amp; Type ref'!$F:$L,7,FALSE)</f>
        <v>#N/A</v>
      </c>
      <c r="S516" s="71" t="e">
        <f>CONCATENATE(E516,":",VLOOKUP(J516,'Keyword &amp; Type ref'!F:H, 3,FALSE),":",$X516)</f>
        <v>#N/A</v>
      </c>
      <c r="T516" s="72" t="e">
        <f t="shared" si="16"/>
        <v>#N/A</v>
      </c>
      <c r="U516" s="73"/>
      <c r="V516" s="74" t="e">
        <f t="shared" si="17"/>
        <v>#N/A</v>
      </c>
      <c r="W516" s="75"/>
      <c r="X516" s="68"/>
      <c r="Y516" s="68"/>
      <c r="Z516" s="76"/>
      <c r="AA516" s="77" t="e">
        <f>INDEX('MFR_List ref'!$A:$A,MATCH($AB516,'MFR_List ref'!$B:$B,0))</f>
        <v>#N/A</v>
      </c>
      <c r="AB516" s="62"/>
      <c r="AC516" s="78"/>
      <c r="AD516" s="79"/>
      <c r="AE516" s="80"/>
      <c r="AF516" s="60"/>
      <c r="AG516" s="73"/>
      <c r="AH516" s="73"/>
      <c r="AI516" s="73"/>
      <c r="AJ516" s="60"/>
      <c r="AK516" s="73"/>
      <c r="AL516" s="73"/>
      <c r="AM516" s="81"/>
      <c r="AN516" s="73"/>
      <c r="AO516" s="78"/>
      <c r="AP516" s="78"/>
      <c r="AQ516" s="78"/>
      <c r="AR516" s="78"/>
      <c r="AS516" s="73"/>
      <c r="AT516" s="73"/>
      <c r="AU516" s="73"/>
      <c r="AV516" s="78"/>
      <c r="AW516" s="73"/>
      <c r="AX516" s="73"/>
      <c r="AY516" s="82"/>
      <c r="AZ516" s="82"/>
      <c r="BA516" s="73"/>
      <c r="BB516" s="73"/>
      <c r="BC516" s="82"/>
      <c r="BD516" s="73"/>
      <c r="BE516" s="73"/>
      <c r="BF516" s="73"/>
      <c r="BG516" s="73"/>
      <c r="BH516" s="82"/>
      <c r="BI516" s="82"/>
      <c r="BJ516" s="82"/>
      <c r="BK516" s="82"/>
      <c r="BL516" s="82"/>
      <c r="BM516" s="82"/>
      <c r="BN516" s="82"/>
      <c r="BO516" s="73"/>
      <c r="BP516" s="68"/>
      <c r="BQ516" s="73"/>
      <c r="BR516" s="48"/>
    </row>
    <row r="517" spans="1:70" s="47" customFormat="1" ht="34.799999999999997" customHeight="1" x14ac:dyDescent="0.3">
      <c r="A517" s="60"/>
      <c r="B517" s="61" t="e">
        <f>VLOOKUP(E517,'Active-Bldg List ref'!$A:$E,4,FALSE)</f>
        <v>#N/A</v>
      </c>
      <c r="C517" s="61" t="e">
        <f>VLOOKUP(E517,'Active-Bldg List ref'!$A:$E,5,FALSE)</f>
        <v>#N/A</v>
      </c>
      <c r="D517" s="61" t="e">
        <f>VLOOKUP(E517,'Active-Bldg List ref'!$A:$B,2,FALSE)</f>
        <v>#N/A</v>
      </c>
      <c r="E517" s="61" t="e">
        <f>INDEX('Active-Bldg List ref'!$A:$A,MATCH(F517,'Active-Bldg List ref'!$C:$C,0))</f>
        <v>#N/A</v>
      </c>
      <c r="F517" s="62"/>
      <c r="G517" s="63"/>
      <c r="H517" s="64"/>
      <c r="I517" s="61" t="e">
        <f>INDEX('Keyword &amp; Type ref'!B:B,MATCH(K517,'Keyword &amp; Type ref'!D:D,0))</f>
        <v>#N/A</v>
      </c>
      <c r="J517" s="66" t="e">
        <f>INDEX('Keyword &amp; Type ref'!F:F,MATCH(L517,'Keyword &amp; Type ref'!H:H,0))</f>
        <v>#N/A</v>
      </c>
      <c r="K517" s="65"/>
      <c r="L517" s="65"/>
      <c r="M517" s="62"/>
      <c r="N517" s="67"/>
      <c r="O517" s="68"/>
      <c r="P517" s="68"/>
      <c r="Q517" s="69" t="e">
        <f>INDEX('Keyword &amp; Type ref'!$F:$V,MATCH(J517,'Keyword &amp; Type ref'!$F:$F,0),MATCH(B517,'Keyword &amp; Type ref'!$1:$1,0))</f>
        <v>#N/A</v>
      </c>
      <c r="R517" s="70" t="e">
        <f>VLOOKUP(J517,'Keyword &amp; Type ref'!$F:$L,7,FALSE)</f>
        <v>#N/A</v>
      </c>
      <c r="S517" s="71" t="e">
        <f>CONCATENATE(E517,":",VLOOKUP(J517,'Keyword &amp; Type ref'!F:H, 3,FALSE),":",$X517)</f>
        <v>#N/A</v>
      </c>
      <c r="T517" s="72" t="e">
        <f t="shared" si="16"/>
        <v>#N/A</v>
      </c>
      <c r="U517" s="73"/>
      <c r="V517" s="74" t="e">
        <f t="shared" si="17"/>
        <v>#N/A</v>
      </c>
      <c r="W517" s="75"/>
      <c r="X517" s="68"/>
      <c r="Y517" s="68"/>
      <c r="Z517" s="76"/>
      <c r="AA517" s="77" t="e">
        <f>INDEX('MFR_List ref'!$A:$A,MATCH($AB517,'MFR_List ref'!$B:$B,0))</f>
        <v>#N/A</v>
      </c>
      <c r="AB517" s="62"/>
      <c r="AC517" s="78"/>
      <c r="AD517" s="79"/>
      <c r="AE517" s="80"/>
      <c r="AF517" s="60"/>
      <c r="AG517" s="73"/>
      <c r="AH517" s="73"/>
      <c r="AI517" s="73"/>
      <c r="AJ517" s="60"/>
      <c r="AK517" s="73"/>
      <c r="AL517" s="73"/>
      <c r="AM517" s="81"/>
      <c r="AN517" s="73"/>
      <c r="AO517" s="78"/>
      <c r="AP517" s="78"/>
      <c r="AQ517" s="78"/>
      <c r="AR517" s="78"/>
      <c r="AS517" s="73"/>
      <c r="AT517" s="73"/>
      <c r="AU517" s="73"/>
      <c r="AV517" s="78"/>
      <c r="AW517" s="73"/>
      <c r="AX517" s="73"/>
      <c r="AY517" s="82"/>
      <c r="AZ517" s="82"/>
      <c r="BA517" s="73"/>
      <c r="BB517" s="73"/>
      <c r="BC517" s="82"/>
      <c r="BD517" s="73"/>
      <c r="BE517" s="73"/>
      <c r="BF517" s="73"/>
      <c r="BG517" s="73"/>
      <c r="BH517" s="82"/>
      <c r="BI517" s="82"/>
      <c r="BJ517" s="82"/>
      <c r="BK517" s="82"/>
      <c r="BL517" s="82"/>
      <c r="BM517" s="82"/>
      <c r="BN517" s="82"/>
      <c r="BO517" s="73"/>
      <c r="BP517" s="68"/>
      <c r="BQ517" s="73"/>
      <c r="BR517" s="48"/>
    </row>
    <row r="518" spans="1:70" s="47" customFormat="1" ht="34.799999999999997" customHeight="1" x14ac:dyDescent="0.3">
      <c r="A518" s="60"/>
      <c r="B518" s="61" t="e">
        <f>VLOOKUP(E518,'Active-Bldg List ref'!$A:$E,4,FALSE)</f>
        <v>#N/A</v>
      </c>
      <c r="C518" s="61" t="e">
        <f>VLOOKUP(E518,'Active-Bldg List ref'!$A:$E,5,FALSE)</f>
        <v>#N/A</v>
      </c>
      <c r="D518" s="61" t="e">
        <f>VLOOKUP(E518,'Active-Bldg List ref'!$A:$B,2,FALSE)</f>
        <v>#N/A</v>
      </c>
      <c r="E518" s="61" t="e">
        <f>INDEX('Active-Bldg List ref'!$A:$A,MATCH(F518,'Active-Bldg List ref'!$C:$C,0))</f>
        <v>#N/A</v>
      </c>
      <c r="F518" s="62"/>
      <c r="G518" s="63"/>
      <c r="H518" s="64"/>
      <c r="I518" s="61" t="e">
        <f>INDEX('Keyword &amp; Type ref'!B:B,MATCH(K518,'Keyword &amp; Type ref'!D:D,0))</f>
        <v>#N/A</v>
      </c>
      <c r="J518" s="66" t="e">
        <f>INDEX('Keyword &amp; Type ref'!F:F,MATCH(L518,'Keyword &amp; Type ref'!H:H,0))</f>
        <v>#N/A</v>
      </c>
      <c r="K518" s="65"/>
      <c r="L518" s="65"/>
      <c r="M518" s="62"/>
      <c r="N518" s="67"/>
      <c r="O518" s="68"/>
      <c r="P518" s="68"/>
      <c r="Q518" s="69" t="e">
        <f>INDEX('Keyword &amp; Type ref'!$F:$V,MATCH(J518,'Keyword &amp; Type ref'!$F:$F,0),MATCH(B518,'Keyword &amp; Type ref'!$1:$1,0))</f>
        <v>#N/A</v>
      </c>
      <c r="R518" s="70" t="e">
        <f>VLOOKUP(J518,'Keyword &amp; Type ref'!$F:$L,7,FALSE)</f>
        <v>#N/A</v>
      </c>
      <c r="S518" s="71" t="e">
        <f>CONCATENATE(E518,":",VLOOKUP(J518,'Keyword &amp; Type ref'!F:H, 3,FALSE),":",$X518)</f>
        <v>#N/A</v>
      </c>
      <c r="T518" s="72" t="e">
        <f t="shared" si="16"/>
        <v>#N/A</v>
      </c>
      <c r="U518" s="73"/>
      <c r="V518" s="74" t="e">
        <f t="shared" si="17"/>
        <v>#N/A</v>
      </c>
      <c r="W518" s="75"/>
      <c r="X518" s="68"/>
      <c r="Y518" s="68"/>
      <c r="Z518" s="76"/>
      <c r="AA518" s="77" t="e">
        <f>INDEX('MFR_List ref'!$A:$A,MATCH($AB518,'MFR_List ref'!$B:$B,0))</f>
        <v>#N/A</v>
      </c>
      <c r="AB518" s="62"/>
      <c r="AC518" s="78"/>
      <c r="AD518" s="79"/>
      <c r="AE518" s="80"/>
      <c r="AF518" s="60"/>
      <c r="AG518" s="73"/>
      <c r="AH518" s="73"/>
      <c r="AI518" s="73"/>
      <c r="AJ518" s="60"/>
      <c r="AK518" s="73"/>
      <c r="AL518" s="73"/>
      <c r="AM518" s="81"/>
      <c r="AN518" s="73"/>
      <c r="AO518" s="78"/>
      <c r="AP518" s="78"/>
      <c r="AQ518" s="78"/>
      <c r="AR518" s="78"/>
      <c r="AS518" s="73"/>
      <c r="AT518" s="73"/>
      <c r="AU518" s="73"/>
      <c r="AV518" s="78"/>
      <c r="AW518" s="73"/>
      <c r="AX518" s="73"/>
      <c r="AY518" s="82"/>
      <c r="AZ518" s="82"/>
      <c r="BA518" s="73"/>
      <c r="BB518" s="73"/>
      <c r="BC518" s="82"/>
      <c r="BD518" s="73"/>
      <c r="BE518" s="73"/>
      <c r="BF518" s="73"/>
      <c r="BG518" s="73"/>
      <c r="BH518" s="82"/>
      <c r="BI518" s="82"/>
      <c r="BJ518" s="82"/>
      <c r="BK518" s="82"/>
      <c r="BL518" s="82"/>
      <c r="BM518" s="82"/>
      <c r="BN518" s="82"/>
      <c r="BO518" s="73"/>
      <c r="BP518" s="68"/>
      <c r="BQ518" s="73"/>
      <c r="BR518" s="48"/>
    </row>
    <row r="519" spans="1:70" s="47" customFormat="1" ht="34.799999999999997" customHeight="1" x14ac:dyDescent="0.3">
      <c r="A519" s="60"/>
      <c r="B519" s="61" t="e">
        <f>VLOOKUP(E519,'Active-Bldg List ref'!$A:$E,4,FALSE)</f>
        <v>#N/A</v>
      </c>
      <c r="C519" s="61" t="e">
        <f>VLOOKUP(E519,'Active-Bldg List ref'!$A:$E,5,FALSE)</f>
        <v>#N/A</v>
      </c>
      <c r="D519" s="61" t="e">
        <f>VLOOKUP(E519,'Active-Bldg List ref'!$A:$B,2,FALSE)</f>
        <v>#N/A</v>
      </c>
      <c r="E519" s="61" t="e">
        <f>INDEX('Active-Bldg List ref'!$A:$A,MATCH(F519,'Active-Bldg List ref'!$C:$C,0))</f>
        <v>#N/A</v>
      </c>
      <c r="F519" s="62"/>
      <c r="G519" s="63"/>
      <c r="H519" s="64"/>
      <c r="I519" s="61" t="e">
        <f>INDEX('Keyword &amp; Type ref'!B:B,MATCH(K519,'Keyword &amp; Type ref'!D:D,0))</f>
        <v>#N/A</v>
      </c>
      <c r="J519" s="66" t="e">
        <f>INDEX('Keyword &amp; Type ref'!F:F,MATCH(L519,'Keyword &amp; Type ref'!H:H,0))</f>
        <v>#N/A</v>
      </c>
      <c r="K519" s="65"/>
      <c r="L519" s="65"/>
      <c r="M519" s="62"/>
      <c r="N519" s="67"/>
      <c r="O519" s="68"/>
      <c r="P519" s="68"/>
      <c r="Q519" s="69" t="e">
        <f>INDEX('Keyword &amp; Type ref'!$F:$V,MATCH(J519,'Keyword &amp; Type ref'!$F:$F,0),MATCH(B519,'Keyword &amp; Type ref'!$1:$1,0))</f>
        <v>#N/A</v>
      </c>
      <c r="R519" s="70" t="e">
        <f>VLOOKUP(J519,'Keyword &amp; Type ref'!$F:$L,7,FALSE)</f>
        <v>#N/A</v>
      </c>
      <c r="S519" s="71" t="e">
        <f>CONCATENATE(E519,":",VLOOKUP(J519,'Keyword &amp; Type ref'!F:H, 3,FALSE),":",$X519)</f>
        <v>#N/A</v>
      </c>
      <c r="T519" s="72" t="e">
        <f t="shared" si="16"/>
        <v>#N/A</v>
      </c>
      <c r="U519" s="73"/>
      <c r="V519" s="74" t="e">
        <f t="shared" si="17"/>
        <v>#N/A</v>
      </c>
      <c r="W519" s="75"/>
      <c r="X519" s="68"/>
      <c r="Y519" s="68"/>
      <c r="Z519" s="76"/>
      <c r="AA519" s="77" t="e">
        <f>INDEX('MFR_List ref'!$A:$A,MATCH($AB519,'MFR_List ref'!$B:$B,0))</f>
        <v>#N/A</v>
      </c>
      <c r="AB519" s="62"/>
      <c r="AC519" s="78"/>
      <c r="AD519" s="79"/>
      <c r="AE519" s="80"/>
      <c r="AF519" s="60"/>
      <c r="AG519" s="73"/>
      <c r="AH519" s="73"/>
      <c r="AI519" s="73"/>
      <c r="AJ519" s="60"/>
      <c r="AK519" s="73"/>
      <c r="AL519" s="73"/>
      <c r="AM519" s="81"/>
      <c r="AN519" s="73"/>
      <c r="AO519" s="78"/>
      <c r="AP519" s="78"/>
      <c r="AQ519" s="78"/>
      <c r="AR519" s="78"/>
      <c r="AS519" s="73"/>
      <c r="AT519" s="73"/>
      <c r="AU519" s="73"/>
      <c r="AV519" s="78"/>
      <c r="AW519" s="73"/>
      <c r="AX519" s="73"/>
      <c r="AY519" s="82"/>
      <c r="AZ519" s="82"/>
      <c r="BA519" s="73"/>
      <c r="BB519" s="73"/>
      <c r="BC519" s="82"/>
      <c r="BD519" s="73"/>
      <c r="BE519" s="73"/>
      <c r="BF519" s="73"/>
      <c r="BG519" s="73"/>
      <c r="BH519" s="82"/>
      <c r="BI519" s="82"/>
      <c r="BJ519" s="82"/>
      <c r="BK519" s="82"/>
      <c r="BL519" s="82"/>
      <c r="BM519" s="82"/>
      <c r="BN519" s="82"/>
      <c r="BO519" s="73"/>
      <c r="BP519" s="68"/>
      <c r="BQ519" s="73"/>
      <c r="BR519" s="48"/>
    </row>
    <row r="520" spans="1:70" s="47" customFormat="1" ht="34.799999999999997" customHeight="1" x14ac:dyDescent="0.3">
      <c r="A520" s="60"/>
      <c r="B520" s="61" t="e">
        <f>VLOOKUP(E520,'Active-Bldg List ref'!$A:$E,4,FALSE)</f>
        <v>#N/A</v>
      </c>
      <c r="C520" s="61" t="e">
        <f>VLOOKUP(E520,'Active-Bldg List ref'!$A:$E,5,FALSE)</f>
        <v>#N/A</v>
      </c>
      <c r="D520" s="61" t="e">
        <f>VLOOKUP(E520,'Active-Bldg List ref'!$A:$B,2,FALSE)</f>
        <v>#N/A</v>
      </c>
      <c r="E520" s="61" t="e">
        <f>INDEX('Active-Bldg List ref'!$A:$A,MATCH(F520,'Active-Bldg List ref'!$C:$C,0))</f>
        <v>#N/A</v>
      </c>
      <c r="F520" s="62"/>
      <c r="G520" s="63"/>
      <c r="H520" s="64"/>
      <c r="I520" s="61" t="e">
        <f>INDEX('Keyword &amp; Type ref'!B:B,MATCH(K520,'Keyword &amp; Type ref'!D:D,0))</f>
        <v>#N/A</v>
      </c>
      <c r="J520" s="66" t="e">
        <f>INDEX('Keyword &amp; Type ref'!F:F,MATCH(L520,'Keyword &amp; Type ref'!H:H,0))</f>
        <v>#N/A</v>
      </c>
      <c r="K520" s="65"/>
      <c r="L520" s="65"/>
      <c r="M520" s="62"/>
      <c r="N520" s="67"/>
      <c r="O520" s="68"/>
      <c r="P520" s="68"/>
      <c r="Q520" s="69" t="e">
        <f>INDEX('Keyword &amp; Type ref'!$F:$V,MATCH(J520,'Keyword &amp; Type ref'!$F:$F,0),MATCH(B520,'Keyword &amp; Type ref'!$1:$1,0))</f>
        <v>#N/A</v>
      </c>
      <c r="R520" s="70" t="e">
        <f>VLOOKUP(J520,'Keyword &amp; Type ref'!$F:$L,7,FALSE)</f>
        <v>#N/A</v>
      </c>
      <c r="S520" s="71" t="e">
        <f>CONCATENATE(E520,":",VLOOKUP(J520,'Keyword &amp; Type ref'!F:H, 3,FALSE),":",$X520)</f>
        <v>#N/A</v>
      </c>
      <c r="T520" s="72" t="e">
        <f t="shared" si="16"/>
        <v>#N/A</v>
      </c>
      <c r="U520" s="73"/>
      <c r="V520" s="74" t="e">
        <f t="shared" si="17"/>
        <v>#N/A</v>
      </c>
      <c r="W520" s="75"/>
      <c r="X520" s="68"/>
      <c r="Y520" s="68"/>
      <c r="Z520" s="76"/>
      <c r="AA520" s="77" t="e">
        <f>INDEX('MFR_List ref'!$A:$A,MATCH($AB520,'MFR_List ref'!$B:$B,0))</f>
        <v>#N/A</v>
      </c>
      <c r="AB520" s="62"/>
      <c r="AC520" s="78"/>
      <c r="AD520" s="79"/>
      <c r="AE520" s="80"/>
      <c r="AF520" s="60"/>
      <c r="AG520" s="73"/>
      <c r="AH520" s="73"/>
      <c r="AI520" s="73"/>
      <c r="AJ520" s="60"/>
      <c r="AK520" s="73"/>
      <c r="AL520" s="73"/>
      <c r="AM520" s="81"/>
      <c r="AN520" s="73"/>
      <c r="AO520" s="78"/>
      <c r="AP520" s="78"/>
      <c r="AQ520" s="78"/>
      <c r="AR520" s="78"/>
      <c r="AS520" s="73"/>
      <c r="AT520" s="73"/>
      <c r="AU520" s="73"/>
      <c r="AV520" s="78"/>
      <c r="AW520" s="73"/>
      <c r="AX520" s="73"/>
      <c r="AY520" s="82"/>
      <c r="AZ520" s="82"/>
      <c r="BA520" s="73"/>
      <c r="BB520" s="73"/>
      <c r="BC520" s="82"/>
      <c r="BD520" s="73"/>
      <c r="BE520" s="73"/>
      <c r="BF520" s="73"/>
      <c r="BG520" s="73"/>
      <c r="BH520" s="82"/>
      <c r="BI520" s="82"/>
      <c r="BJ520" s="82"/>
      <c r="BK520" s="82"/>
      <c r="BL520" s="82"/>
      <c r="BM520" s="82"/>
      <c r="BN520" s="82"/>
      <c r="BO520" s="73"/>
      <c r="BP520" s="68"/>
      <c r="BQ520" s="73"/>
      <c r="BR520" s="48"/>
    </row>
    <row r="521" spans="1:70" s="47" customFormat="1" ht="34.799999999999997" customHeight="1" x14ac:dyDescent="0.3">
      <c r="A521" s="60"/>
      <c r="B521" s="61" t="e">
        <f>VLOOKUP(E521,'Active-Bldg List ref'!$A:$E,4,FALSE)</f>
        <v>#N/A</v>
      </c>
      <c r="C521" s="61" t="e">
        <f>VLOOKUP(E521,'Active-Bldg List ref'!$A:$E,5,FALSE)</f>
        <v>#N/A</v>
      </c>
      <c r="D521" s="61" t="e">
        <f>VLOOKUP(E521,'Active-Bldg List ref'!$A:$B,2,FALSE)</f>
        <v>#N/A</v>
      </c>
      <c r="E521" s="61" t="e">
        <f>INDEX('Active-Bldg List ref'!$A:$A,MATCH(F521,'Active-Bldg List ref'!$C:$C,0))</f>
        <v>#N/A</v>
      </c>
      <c r="F521" s="62"/>
      <c r="G521" s="63"/>
      <c r="H521" s="64"/>
      <c r="I521" s="61" t="e">
        <f>INDEX('Keyword &amp; Type ref'!B:B,MATCH(K521,'Keyword &amp; Type ref'!D:D,0))</f>
        <v>#N/A</v>
      </c>
      <c r="J521" s="66" t="e">
        <f>INDEX('Keyword &amp; Type ref'!F:F,MATCH(L521,'Keyword &amp; Type ref'!H:H,0))</f>
        <v>#N/A</v>
      </c>
      <c r="K521" s="65"/>
      <c r="L521" s="65"/>
      <c r="M521" s="62"/>
      <c r="N521" s="67"/>
      <c r="O521" s="68"/>
      <c r="P521" s="68"/>
      <c r="Q521" s="69" t="e">
        <f>INDEX('Keyword &amp; Type ref'!$F:$V,MATCH(J521,'Keyword &amp; Type ref'!$F:$F,0),MATCH(B521,'Keyword &amp; Type ref'!$1:$1,0))</f>
        <v>#N/A</v>
      </c>
      <c r="R521" s="70" t="e">
        <f>VLOOKUP(J521,'Keyword &amp; Type ref'!$F:$L,7,FALSE)</f>
        <v>#N/A</v>
      </c>
      <c r="S521" s="71" t="e">
        <f>CONCATENATE(E521,":",VLOOKUP(J521,'Keyword &amp; Type ref'!F:H, 3,FALSE),":",$X521)</f>
        <v>#N/A</v>
      </c>
      <c r="T521" s="72" t="e">
        <f t="shared" si="16"/>
        <v>#N/A</v>
      </c>
      <c r="U521" s="73"/>
      <c r="V521" s="74" t="e">
        <f t="shared" si="17"/>
        <v>#N/A</v>
      </c>
      <c r="W521" s="75"/>
      <c r="X521" s="68"/>
      <c r="Y521" s="68"/>
      <c r="Z521" s="76"/>
      <c r="AA521" s="77" t="e">
        <f>INDEX('MFR_List ref'!$A:$A,MATCH($AB521,'MFR_List ref'!$B:$B,0))</f>
        <v>#N/A</v>
      </c>
      <c r="AB521" s="62"/>
      <c r="AC521" s="78"/>
      <c r="AD521" s="79"/>
      <c r="AE521" s="80"/>
      <c r="AF521" s="60"/>
      <c r="AG521" s="73"/>
      <c r="AH521" s="73"/>
      <c r="AI521" s="73"/>
      <c r="AJ521" s="60"/>
      <c r="AK521" s="73"/>
      <c r="AL521" s="73"/>
      <c r="AM521" s="81"/>
      <c r="AN521" s="73"/>
      <c r="AO521" s="78"/>
      <c r="AP521" s="78"/>
      <c r="AQ521" s="78"/>
      <c r="AR521" s="78"/>
      <c r="AS521" s="73"/>
      <c r="AT521" s="73"/>
      <c r="AU521" s="73"/>
      <c r="AV521" s="78"/>
      <c r="AW521" s="73"/>
      <c r="AX521" s="73"/>
      <c r="AY521" s="82"/>
      <c r="AZ521" s="82"/>
      <c r="BA521" s="73"/>
      <c r="BB521" s="73"/>
      <c r="BC521" s="82"/>
      <c r="BD521" s="73"/>
      <c r="BE521" s="73"/>
      <c r="BF521" s="73"/>
      <c r="BG521" s="73"/>
      <c r="BH521" s="82"/>
      <c r="BI521" s="82"/>
      <c r="BJ521" s="82"/>
      <c r="BK521" s="82"/>
      <c r="BL521" s="82"/>
      <c r="BM521" s="82"/>
      <c r="BN521" s="82"/>
      <c r="BO521" s="73"/>
      <c r="BP521" s="68"/>
      <c r="BQ521" s="73"/>
      <c r="BR521" s="48"/>
    </row>
    <row r="522" spans="1:70" s="47" customFormat="1" ht="34.799999999999997" customHeight="1" x14ac:dyDescent="0.3">
      <c r="A522" s="60"/>
      <c r="B522" s="61" t="e">
        <f>VLOOKUP(E522,'Active-Bldg List ref'!$A:$E,4,FALSE)</f>
        <v>#N/A</v>
      </c>
      <c r="C522" s="61" t="e">
        <f>VLOOKUP(E522,'Active-Bldg List ref'!$A:$E,5,FALSE)</f>
        <v>#N/A</v>
      </c>
      <c r="D522" s="61" t="e">
        <f>VLOOKUP(E522,'Active-Bldg List ref'!$A:$B,2,FALSE)</f>
        <v>#N/A</v>
      </c>
      <c r="E522" s="61" t="e">
        <f>INDEX('Active-Bldg List ref'!$A:$A,MATCH(F522,'Active-Bldg List ref'!$C:$C,0))</f>
        <v>#N/A</v>
      </c>
      <c r="F522" s="62"/>
      <c r="G522" s="63"/>
      <c r="H522" s="64"/>
      <c r="I522" s="61" t="e">
        <f>INDEX('Keyword &amp; Type ref'!B:B,MATCH(K522,'Keyword &amp; Type ref'!D:D,0))</f>
        <v>#N/A</v>
      </c>
      <c r="J522" s="66" t="e">
        <f>INDEX('Keyword &amp; Type ref'!F:F,MATCH(L522,'Keyword &amp; Type ref'!H:H,0))</f>
        <v>#N/A</v>
      </c>
      <c r="K522" s="65"/>
      <c r="L522" s="65"/>
      <c r="M522" s="62"/>
      <c r="N522" s="67"/>
      <c r="O522" s="68"/>
      <c r="P522" s="68"/>
      <c r="Q522" s="69" t="e">
        <f>INDEX('Keyword &amp; Type ref'!$F:$V,MATCH(J522,'Keyword &amp; Type ref'!$F:$F,0),MATCH(B522,'Keyword &amp; Type ref'!$1:$1,0))</f>
        <v>#N/A</v>
      </c>
      <c r="R522" s="70" t="e">
        <f>VLOOKUP(J522,'Keyword &amp; Type ref'!$F:$L,7,FALSE)</f>
        <v>#N/A</v>
      </c>
      <c r="S522" s="71" t="e">
        <f>CONCATENATE(E522,":",VLOOKUP(J522,'Keyword &amp; Type ref'!F:H, 3,FALSE),":",$X522)</f>
        <v>#N/A</v>
      </c>
      <c r="T522" s="72" t="e">
        <f t="shared" si="16"/>
        <v>#N/A</v>
      </c>
      <c r="U522" s="73"/>
      <c r="V522" s="74" t="e">
        <f t="shared" si="17"/>
        <v>#N/A</v>
      </c>
      <c r="W522" s="75"/>
      <c r="X522" s="68"/>
      <c r="Y522" s="68"/>
      <c r="Z522" s="76"/>
      <c r="AA522" s="77" t="e">
        <f>INDEX('MFR_List ref'!$A:$A,MATCH($AB522,'MFR_List ref'!$B:$B,0))</f>
        <v>#N/A</v>
      </c>
      <c r="AB522" s="62"/>
      <c r="AC522" s="78"/>
      <c r="AD522" s="79"/>
      <c r="AE522" s="80"/>
      <c r="AF522" s="60"/>
      <c r="AG522" s="73"/>
      <c r="AH522" s="73"/>
      <c r="AI522" s="73"/>
      <c r="AJ522" s="60"/>
      <c r="AK522" s="73"/>
      <c r="AL522" s="73"/>
      <c r="AM522" s="81"/>
      <c r="AN522" s="73"/>
      <c r="AO522" s="78"/>
      <c r="AP522" s="78"/>
      <c r="AQ522" s="78"/>
      <c r="AR522" s="78"/>
      <c r="AS522" s="73"/>
      <c r="AT522" s="73"/>
      <c r="AU522" s="73"/>
      <c r="AV522" s="78"/>
      <c r="AW522" s="73"/>
      <c r="AX522" s="73"/>
      <c r="AY522" s="82"/>
      <c r="AZ522" s="82"/>
      <c r="BA522" s="73"/>
      <c r="BB522" s="73"/>
      <c r="BC522" s="82"/>
      <c r="BD522" s="73"/>
      <c r="BE522" s="73"/>
      <c r="BF522" s="73"/>
      <c r="BG522" s="73"/>
      <c r="BH522" s="82"/>
      <c r="BI522" s="82"/>
      <c r="BJ522" s="82"/>
      <c r="BK522" s="82"/>
      <c r="BL522" s="82"/>
      <c r="BM522" s="82"/>
      <c r="BN522" s="82"/>
      <c r="BO522" s="73"/>
      <c r="BP522" s="68"/>
      <c r="BQ522" s="73"/>
      <c r="BR522" s="48"/>
    </row>
    <row r="523" spans="1:70" s="47" customFormat="1" ht="34.799999999999997" customHeight="1" x14ac:dyDescent="0.3">
      <c r="A523" s="60"/>
      <c r="B523" s="61" t="e">
        <f>VLOOKUP(E523,'Active-Bldg List ref'!$A:$E,4,FALSE)</f>
        <v>#N/A</v>
      </c>
      <c r="C523" s="61" t="e">
        <f>VLOOKUP(E523,'Active-Bldg List ref'!$A:$E,5,FALSE)</f>
        <v>#N/A</v>
      </c>
      <c r="D523" s="61" t="e">
        <f>VLOOKUP(E523,'Active-Bldg List ref'!$A:$B,2,FALSE)</f>
        <v>#N/A</v>
      </c>
      <c r="E523" s="61" t="e">
        <f>INDEX('Active-Bldg List ref'!$A:$A,MATCH(F523,'Active-Bldg List ref'!$C:$C,0))</f>
        <v>#N/A</v>
      </c>
      <c r="F523" s="62"/>
      <c r="G523" s="63"/>
      <c r="H523" s="64"/>
      <c r="I523" s="61" t="e">
        <f>INDEX('Keyword &amp; Type ref'!B:B,MATCH(K523,'Keyword &amp; Type ref'!D:D,0))</f>
        <v>#N/A</v>
      </c>
      <c r="J523" s="66" t="e">
        <f>INDEX('Keyword &amp; Type ref'!F:F,MATCH(L523,'Keyword &amp; Type ref'!H:H,0))</f>
        <v>#N/A</v>
      </c>
      <c r="K523" s="65"/>
      <c r="L523" s="65"/>
      <c r="M523" s="62"/>
      <c r="N523" s="67"/>
      <c r="O523" s="68"/>
      <c r="P523" s="68"/>
      <c r="Q523" s="69" t="e">
        <f>INDEX('Keyword &amp; Type ref'!$F:$V,MATCH(J523,'Keyword &amp; Type ref'!$F:$F,0),MATCH(B523,'Keyword &amp; Type ref'!$1:$1,0))</f>
        <v>#N/A</v>
      </c>
      <c r="R523" s="70" t="e">
        <f>VLOOKUP(J523,'Keyword &amp; Type ref'!$F:$L,7,FALSE)</f>
        <v>#N/A</v>
      </c>
      <c r="S523" s="71" t="e">
        <f>CONCATENATE(E523,":",VLOOKUP(J523,'Keyword &amp; Type ref'!F:H, 3,FALSE),":",$X523)</f>
        <v>#N/A</v>
      </c>
      <c r="T523" s="72" t="e">
        <f t="shared" si="16"/>
        <v>#N/A</v>
      </c>
      <c r="U523" s="73"/>
      <c r="V523" s="74" t="e">
        <f t="shared" si="17"/>
        <v>#N/A</v>
      </c>
      <c r="W523" s="75"/>
      <c r="X523" s="68"/>
      <c r="Y523" s="68"/>
      <c r="Z523" s="76"/>
      <c r="AA523" s="77" t="e">
        <f>INDEX('MFR_List ref'!$A:$A,MATCH($AB523,'MFR_List ref'!$B:$B,0))</f>
        <v>#N/A</v>
      </c>
      <c r="AB523" s="62"/>
      <c r="AC523" s="78"/>
      <c r="AD523" s="79"/>
      <c r="AE523" s="80"/>
      <c r="AF523" s="60"/>
      <c r="AG523" s="73"/>
      <c r="AH523" s="73"/>
      <c r="AI523" s="73"/>
      <c r="AJ523" s="60"/>
      <c r="AK523" s="73"/>
      <c r="AL523" s="73"/>
      <c r="AM523" s="81"/>
      <c r="AN523" s="73"/>
      <c r="AO523" s="78"/>
      <c r="AP523" s="78"/>
      <c r="AQ523" s="78"/>
      <c r="AR523" s="78"/>
      <c r="AS523" s="73"/>
      <c r="AT523" s="73"/>
      <c r="AU523" s="73"/>
      <c r="AV523" s="78"/>
      <c r="AW523" s="73"/>
      <c r="AX523" s="73"/>
      <c r="AY523" s="82"/>
      <c r="AZ523" s="82"/>
      <c r="BA523" s="73"/>
      <c r="BB523" s="73"/>
      <c r="BC523" s="82"/>
      <c r="BD523" s="73"/>
      <c r="BE523" s="73"/>
      <c r="BF523" s="73"/>
      <c r="BG523" s="73"/>
      <c r="BH523" s="82"/>
      <c r="BI523" s="82"/>
      <c r="BJ523" s="82"/>
      <c r="BK523" s="82"/>
      <c r="BL523" s="82"/>
      <c r="BM523" s="82"/>
      <c r="BN523" s="82"/>
      <c r="BO523" s="73"/>
      <c r="BP523" s="68"/>
      <c r="BQ523" s="73"/>
      <c r="BR523" s="48"/>
    </row>
    <row r="524" spans="1:70" s="47" customFormat="1" ht="34.799999999999997" customHeight="1" x14ac:dyDescent="0.3">
      <c r="A524" s="60"/>
      <c r="B524" s="61" t="e">
        <f>VLOOKUP(E524,'Active-Bldg List ref'!$A:$E,4,FALSE)</f>
        <v>#N/A</v>
      </c>
      <c r="C524" s="61" t="e">
        <f>VLOOKUP(E524,'Active-Bldg List ref'!$A:$E,5,FALSE)</f>
        <v>#N/A</v>
      </c>
      <c r="D524" s="61" t="e">
        <f>VLOOKUP(E524,'Active-Bldg List ref'!$A:$B,2,FALSE)</f>
        <v>#N/A</v>
      </c>
      <c r="E524" s="61" t="e">
        <f>INDEX('Active-Bldg List ref'!$A:$A,MATCH(F524,'Active-Bldg List ref'!$C:$C,0))</f>
        <v>#N/A</v>
      </c>
      <c r="F524" s="62"/>
      <c r="G524" s="63"/>
      <c r="H524" s="64"/>
      <c r="I524" s="61" t="e">
        <f>INDEX('Keyword &amp; Type ref'!B:B,MATCH(K524,'Keyword &amp; Type ref'!D:D,0))</f>
        <v>#N/A</v>
      </c>
      <c r="J524" s="66" t="e">
        <f>INDEX('Keyword &amp; Type ref'!F:F,MATCH(L524,'Keyword &amp; Type ref'!H:H,0))</f>
        <v>#N/A</v>
      </c>
      <c r="K524" s="65"/>
      <c r="L524" s="65"/>
      <c r="M524" s="62"/>
      <c r="N524" s="67"/>
      <c r="O524" s="68"/>
      <c r="P524" s="68"/>
      <c r="Q524" s="69" t="e">
        <f>INDEX('Keyword &amp; Type ref'!$F:$V,MATCH(J524,'Keyword &amp; Type ref'!$F:$F,0),MATCH(B524,'Keyword &amp; Type ref'!$1:$1,0))</f>
        <v>#N/A</v>
      </c>
      <c r="R524" s="70" t="e">
        <f>VLOOKUP(J524,'Keyword &amp; Type ref'!$F:$L,7,FALSE)</f>
        <v>#N/A</v>
      </c>
      <c r="S524" s="71" t="e">
        <f>CONCATENATE(E524,":",VLOOKUP(J524,'Keyword &amp; Type ref'!F:H, 3,FALSE),":",$X524)</f>
        <v>#N/A</v>
      </c>
      <c r="T524" s="72" t="e">
        <f t="shared" si="16"/>
        <v>#N/A</v>
      </c>
      <c r="U524" s="73"/>
      <c r="V524" s="74" t="e">
        <f t="shared" si="17"/>
        <v>#N/A</v>
      </c>
      <c r="W524" s="75"/>
      <c r="X524" s="68"/>
      <c r="Y524" s="68"/>
      <c r="Z524" s="76"/>
      <c r="AA524" s="77" t="e">
        <f>INDEX('MFR_List ref'!$A:$A,MATCH($AB524,'MFR_List ref'!$B:$B,0))</f>
        <v>#N/A</v>
      </c>
      <c r="AB524" s="62"/>
      <c r="AC524" s="78"/>
      <c r="AD524" s="79"/>
      <c r="AE524" s="80"/>
      <c r="AF524" s="60"/>
      <c r="AG524" s="73"/>
      <c r="AH524" s="73"/>
      <c r="AI524" s="73"/>
      <c r="AJ524" s="60"/>
      <c r="AK524" s="73"/>
      <c r="AL524" s="73"/>
      <c r="AM524" s="81"/>
      <c r="AN524" s="73"/>
      <c r="AO524" s="78"/>
      <c r="AP524" s="78"/>
      <c r="AQ524" s="78"/>
      <c r="AR524" s="78"/>
      <c r="AS524" s="73"/>
      <c r="AT524" s="73"/>
      <c r="AU524" s="73"/>
      <c r="AV524" s="78"/>
      <c r="AW524" s="73"/>
      <c r="AX524" s="73"/>
      <c r="AY524" s="82"/>
      <c r="AZ524" s="82"/>
      <c r="BA524" s="73"/>
      <c r="BB524" s="73"/>
      <c r="BC524" s="82"/>
      <c r="BD524" s="73"/>
      <c r="BE524" s="73"/>
      <c r="BF524" s="73"/>
      <c r="BG524" s="73"/>
      <c r="BH524" s="82"/>
      <c r="BI524" s="82"/>
      <c r="BJ524" s="82"/>
      <c r="BK524" s="82"/>
      <c r="BL524" s="82"/>
      <c r="BM524" s="82"/>
      <c r="BN524" s="82"/>
      <c r="BO524" s="73"/>
      <c r="BP524" s="68"/>
      <c r="BQ524" s="73"/>
      <c r="BR524" s="48"/>
    </row>
    <row r="525" spans="1:70" s="47" customFormat="1" ht="34.799999999999997" customHeight="1" x14ac:dyDescent="0.3">
      <c r="A525" s="60"/>
      <c r="B525" s="61" t="e">
        <f>VLOOKUP(E525,'Active-Bldg List ref'!$A:$E,4,FALSE)</f>
        <v>#N/A</v>
      </c>
      <c r="C525" s="61" t="e">
        <f>VLOOKUP(E525,'Active-Bldg List ref'!$A:$E,5,FALSE)</f>
        <v>#N/A</v>
      </c>
      <c r="D525" s="61" t="e">
        <f>VLOOKUP(E525,'Active-Bldg List ref'!$A:$B,2,FALSE)</f>
        <v>#N/A</v>
      </c>
      <c r="E525" s="61" t="e">
        <f>INDEX('Active-Bldg List ref'!$A:$A,MATCH(F525,'Active-Bldg List ref'!$C:$C,0))</f>
        <v>#N/A</v>
      </c>
      <c r="F525" s="62"/>
      <c r="G525" s="63"/>
      <c r="H525" s="64"/>
      <c r="I525" s="61" t="e">
        <f>INDEX('Keyword &amp; Type ref'!B:B,MATCH(K525,'Keyword &amp; Type ref'!D:D,0))</f>
        <v>#N/A</v>
      </c>
      <c r="J525" s="66" t="e">
        <f>INDEX('Keyword &amp; Type ref'!F:F,MATCH(L525,'Keyword &amp; Type ref'!H:H,0))</f>
        <v>#N/A</v>
      </c>
      <c r="K525" s="65"/>
      <c r="L525" s="65"/>
      <c r="M525" s="62"/>
      <c r="N525" s="67"/>
      <c r="O525" s="68"/>
      <c r="P525" s="68"/>
      <c r="Q525" s="69" t="e">
        <f>INDEX('Keyword &amp; Type ref'!$F:$V,MATCH(J525,'Keyword &amp; Type ref'!$F:$F,0),MATCH(B525,'Keyword &amp; Type ref'!$1:$1,0))</f>
        <v>#N/A</v>
      </c>
      <c r="R525" s="70" t="e">
        <f>VLOOKUP(J525,'Keyword &amp; Type ref'!$F:$L,7,FALSE)</f>
        <v>#N/A</v>
      </c>
      <c r="S525" s="71" t="e">
        <f>CONCATENATE(E525,":",VLOOKUP(J525,'Keyword &amp; Type ref'!F:H, 3,FALSE),":",$X525)</f>
        <v>#N/A</v>
      </c>
      <c r="T525" s="72" t="e">
        <f t="shared" si="16"/>
        <v>#N/A</v>
      </c>
      <c r="U525" s="73"/>
      <c r="V525" s="74" t="e">
        <f t="shared" si="17"/>
        <v>#N/A</v>
      </c>
      <c r="W525" s="75"/>
      <c r="X525" s="68"/>
      <c r="Y525" s="68"/>
      <c r="Z525" s="76"/>
      <c r="AA525" s="77" t="e">
        <f>INDEX('MFR_List ref'!$A:$A,MATCH($AB525,'MFR_List ref'!$B:$B,0))</f>
        <v>#N/A</v>
      </c>
      <c r="AB525" s="62"/>
      <c r="AC525" s="78"/>
      <c r="AD525" s="79"/>
      <c r="AE525" s="80"/>
      <c r="AF525" s="60"/>
      <c r="AG525" s="73"/>
      <c r="AH525" s="73"/>
      <c r="AI525" s="73"/>
      <c r="AJ525" s="60"/>
      <c r="AK525" s="73"/>
      <c r="AL525" s="73"/>
      <c r="AM525" s="81"/>
      <c r="AN525" s="73"/>
      <c r="AO525" s="78"/>
      <c r="AP525" s="78"/>
      <c r="AQ525" s="78"/>
      <c r="AR525" s="78"/>
      <c r="AS525" s="73"/>
      <c r="AT525" s="73"/>
      <c r="AU525" s="73"/>
      <c r="AV525" s="78"/>
      <c r="AW525" s="73"/>
      <c r="AX525" s="73"/>
      <c r="AY525" s="82"/>
      <c r="AZ525" s="82"/>
      <c r="BA525" s="73"/>
      <c r="BB525" s="73"/>
      <c r="BC525" s="82"/>
      <c r="BD525" s="73"/>
      <c r="BE525" s="73"/>
      <c r="BF525" s="73"/>
      <c r="BG525" s="73"/>
      <c r="BH525" s="82"/>
      <c r="BI525" s="82"/>
      <c r="BJ525" s="82"/>
      <c r="BK525" s="82"/>
      <c r="BL525" s="82"/>
      <c r="BM525" s="82"/>
      <c r="BN525" s="82"/>
      <c r="BO525" s="73"/>
      <c r="BP525" s="68"/>
      <c r="BQ525" s="73"/>
      <c r="BR525" s="48"/>
    </row>
    <row r="526" spans="1:70" s="47" customFormat="1" ht="34.799999999999997" customHeight="1" x14ac:dyDescent="0.3">
      <c r="A526" s="60"/>
      <c r="B526" s="61" t="e">
        <f>VLOOKUP(E526,'Active-Bldg List ref'!$A:$E,4,FALSE)</f>
        <v>#N/A</v>
      </c>
      <c r="C526" s="61" t="e">
        <f>VLOOKUP(E526,'Active-Bldg List ref'!$A:$E,5,FALSE)</f>
        <v>#N/A</v>
      </c>
      <c r="D526" s="61" t="e">
        <f>VLOOKUP(E526,'Active-Bldg List ref'!$A:$B,2,FALSE)</f>
        <v>#N/A</v>
      </c>
      <c r="E526" s="61" t="e">
        <f>INDEX('Active-Bldg List ref'!$A:$A,MATCH(F526,'Active-Bldg List ref'!$C:$C,0))</f>
        <v>#N/A</v>
      </c>
      <c r="F526" s="62"/>
      <c r="G526" s="63"/>
      <c r="H526" s="64"/>
      <c r="I526" s="61" t="e">
        <f>INDEX('Keyword &amp; Type ref'!B:B,MATCH(K526,'Keyword &amp; Type ref'!D:D,0))</f>
        <v>#N/A</v>
      </c>
      <c r="J526" s="66" t="e">
        <f>INDEX('Keyword &amp; Type ref'!F:F,MATCH(L526,'Keyword &amp; Type ref'!H:H,0))</f>
        <v>#N/A</v>
      </c>
      <c r="K526" s="65"/>
      <c r="L526" s="65"/>
      <c r="M526" s="62"/>
      <c r="N526" s="67"/>
      <c r="O526" s="68"/>
      <c r="P526" s="68"/>
      <c r="Q526" s="69" t="e">
        <f>INDEX('Keyword &amp; Type ref'!$F:$V,MATCH(J526,'Keyword &amp; Type ref'!$F:$F,0),MATCH(B526,'Keyword &amp; Type ref'!$1:$1,0))</f>
        <v>#N/A</v>
      </c>
      <c r="R526" s="70" t="e">
        <f>VLOOKUP(J526,'Keyword &amp; Type ref'!$F:$L,7,FALSE)</f>
        <v>#N/A</v>
      </c>
      <c r="S526" s="71" t="e">
        <f>CONCATENATE(E526,":",VLOOKUP(J526,'Keyword &amp; Type ref'!F:H, 3,FALSE),":",$X526)</f>
        <v>#N/A</v>
      </c>
      <c r="T526" s="72" t="e">
        <f t="shared" si="16"/>
        <v>#N/A</v>
      </c>
      <c r="U526" s="73"/>
      <c r="V526" s="74" t="e">
        <f t="shared" si="17"/>
        <v>#N/A</v>
      </c>
      <c r="W526" s="75"/>
      <c r="X526" s="68"/>
      <c r="Y526" s="68"/>
      <c r="Z526" s="76"/>
      <c r="AA526" s="77" t="e">
        <f>INDEX('MFR_List ref'!$A:$A,MATCH($AB526,'MFR_List ref'!$B:$B,0))</f>
        <v>#N/A</v>
      </c>
      <c r="AB526" s="62"/>
      <c r="AC526" s="78"/>
      <c r="AD526" s="79"/>
      <c r="AE526" s="80"/>
      <c r="AF526" s="60"/>
      <c r="AG526" s="73"/>
      <c r="AH526" s="73"/>
      <c r="AI526" s="73"/>
      <c r="AJ526" s="60"/>
      <c r="AK526" s="73"/>
      <c r="AL526" s="73"/>
      <c r="AM526" s="81"/>
      <c r="AN526" s="73"/>
      <c r="AO526" s="78"/>
      <c r="AP526" s="78"/>
      <c r="AQ526" s="78"/>
      <c r="AR526" s="78"/>
      <c r="AS526" s="73"/>
      <c r="AT526" s="73"/>
      <c r="AU526" s="73"/>
      <c r="AV526" s="78"/>
      <c r="AW526" s="73"/>
      <c r="AX526" s="73"/>
      <c r="AY526" s="82"/>
      <c r="AZ526" s="82"/>
      <c r="BA526" s="73"/>
      <c r="BB526" s="73"/>
      <c r="BC526" s="82"/>
      <c r="BD526" s="73"/>
      <c r="BE526" s="73"/>
      <c r="BF526" s="73"/>
      <c r="BG526" s="73"/>
      <c r="BH526" s="82"/>
      <c r="BI526" s="82"/>
      <c r="BJ526" s="82"/>
      <c r="BK526" s="82"/>
      <c r="BL526" s="82"/>
      <c r="BM526" s="82"/>
      <c r="BN526" s="82"/>
      <c r="BO526" s="73"/>
      <c r="BP526" s="68"/>
      <c r="BQ526" s="73"/>
      <c r="BR526" s="48"/>
    </row>
    <row r="527" spans="1:70" s="47" customFormat="1" ht="34.799999999999997" customHeight="1" x14ac:dyDescent="0.3">
      <c r="A527" s="60"/>
      <c r="B527" s="61" t="e">
        <f>VLOOKUP(E527,'Active-Bldg List ref'!$A:$E,4,FALSE)</f>
        <v>#N/A</v>
      </c>
      <c r="C527" s="61" t="e">
        <f>VLOOKUP(E527,'Active-Bldg List ref'!$A:$E,5,FALSE)</f>
        <v>#N/A</v>
      </c>
      <c r="D527" s="61" t="e">
        <f>VLOOKUP(E527,'Active-Bldg List ref'!$A:$B,2,FALSE)</f>
        <v>#N/A</v>
      </c>
      <c r="E527" s="61" t="e">
        <f>INDEX('Active-Bldg List ref'!$A:$A,MATCH(F527,'Active-Bldg List ref'!$C:$C,0))</f>
        <v>#N/A</v>
      </c>
      <c r="F527" s="62"/>
      <c r="G527" s="63"/>
      <c r="H527" s="64"/>
      <c r="I527" s="61" t="e">
        <f>INDEX('Keyword &amp; Type ref'!B:B,MATCH(K527,'Keyword &amp; Type ref'!D:D,0))</f>
        <v>#N/A</v>
      </c>
      <c r="J527" s="66" t="e">
        <f>INDEX('Keyword &amp; Type ref'!F:F,MATCH(L527,'Keyword &amp; Type ref'!H:H,0))</f>
        <v>#N/A</v>
      </c>
      <c r="K527" s="65"/>
      <c r="L527" s="65"/>
      <c r="M527" s="62"/>
      <c r="N527" s="67"/>
      <c r="O527" s="68"/>
      <c r="P527" s="68"/>
      <c r="Q527" s="69" t="e">
        <f>INDEX('Keyword &amp; Type ref'!$F:$V,MATCH(J527,'Keyword &amp; Type ref'!$F:$F,0),MATCH(B527,'Keyword &amp; Type ref'!$1:$1,0))</f>
        <v>#N/A</v>
      </c>
      <c r="R527" s="70" t="e">
        <f>VLOOKUP(J527,'Keyword &amp; Type ref'!$F:$L,7,FALSE)</f>
        <v>#N/A</v>
      </c>
      <c r="S527" s="71" t="e">
        <f>CONCATENATE(E527,":",VLOOKUP(J527,'Keyword &amp; Type ref'!F:H, 3,FALSE),":",$X527)</f>
        <v>#N/A</v>
      </c>
      <c r="T527" s="72" t="e">
        <f t="shared" si="16"/>
        <v>#N/A</v>
      </c>
      <c r="U527" s="73"/>
      <c r="V527" s="74" t="e">
        <f t="shared" si="17"/>
        <v>#N/A</v>
      </c>
      <c r="W527" s="75"/>
      <c r="X527" s="68"/>
      <c r="Y527" s="68"/>
      <c r="Z527" s="76"/>
      <c r="AA527" s="77" t="e">
        <f>INDEX('MFR_List ref'!$A:$A,MATCH($AB527,'MFR_List ref'!$B:$B,0))</f>
        <v>#N/A</v>
      </c>
      <c r="AB527" s="62"/>
      <c r="AC527" s="78"/>
      <c r="AD527" s="79"/>
      <c r="AE527" s="80"/>
      <c r="AF527" s="60"/>
      <c r="AG527" s="73"/>
      <c r="AH527" s="73"/>
      <c r="AI527" s="73"/>
      <c r="AJ527" s="60"/>
      <c r="AK527" s="73"/>
      <c r="AL527" s="73"/>
      <c r="AM527" s="81"/>
      <c r="AN527" s="73"/>
      <c r="AO527" s="78"/>
      <c r="AP527" s="78"/>
      <c r="AQ527" s="78"/>
      <c r="AR527" s="78"/>
      <c r="AS527" s="73"/>
      <c r="AT527" s="73"/>
      <c r="AU527" s="73"/>
      <c r="AV527" s="78"/>
      <c r="AW527" s="73"/>
      <c r="AX527" s="73"/>
      <c r="AY527" s="82"/>
      <c r="AZ527" s="82"/>
      <c r="BA527" s="73"/>
      <c r="BB527" s="73"/>
      <c r="BC527" s="82"/>
      <c r="BD527" s="73"/>
      <c r="BE527" s="73"/>
      <c r="BF527" s="73"/>
      <c r="BG527" s="73"/>
      <c r="BH527" s="82"/>
      <c r="BI527" s="82"/>
      <c r="BJ527" s="82"/>
      <c r="BK527" s="82"/>
      <c r="BL527" s="82"/>
      <c r="BM527" s="82"/>
      <c r="BN527" s="82"/>
      <c r="BO527" s="73"/>
      <c r="BP527" s="68"/>
      <c r="BQ527" s="73"/>
      <c r="BR527" s="48"/>
    </row>
    <row r="528" spans="1:70" s="47" customFormat="1" ht="34.799999999999997" customHeight="1" x14ac:dyDescent="0.3">
      <c r="A528" s="60"/>
      <c r="B528" s="61" t="e">
        <f>VLOOKUP(E528,'Active-Bldg List ref'!$A:$E,4,FALSE)</f>
        <v>#N/A</v>
      </c>
      <c r="C528" s="61" t="e">
        <f>VLOOKUP(E528,'Active-Bldg List ref'!$A:$E,5,FALSE)</f>
        <v>#N/A</v>
      </c>
      <c r="D528" s="61" t="e">
        <f>VLOOKUP(E528,'Active-Bldg List ref'!$A:$B,2,FALSE)</f>
        <v>#N/A</v>
      </c>
      <c r="E528" s="61" t="e">
        <f>INDEX('Active-Bldg List ref'!$A:$A,MATCH(F528,'Active-Bldg List ref'!$C:$C,0))</f>
        <v>#N/A</v>
      </c>
      <c r="F528" s="62"/>
      <c r="G528" s="63"/>
      <c r="H528" s="64"/>
      <c r="I528" s="61" t="e">
        <f>INDEX('Keyword &amp; Type ref'!B:B,MATCH(K528,'Keyword &amp; Type ref'!D:D,0))</f>
        <v>#N/A</v>
      </c>
      <c r="J528" s="66" t="e">
        <f>INDEX('Keyword &amp; Type ref'!F:F,MATCH(L528,'Keyword &amp; Type ref'!H:H,0))</f>
        <v>#N/A</v>
      </c>
      <c r="K528" s="65"/>
      <c r="L528" s="65"/>
      <c r="M528" s="62"/>
      <c r="N528" s="67"/>
      <c r="O528" s="68"/>
      <c r="P528" s="68"/>
      <c r="Q528" s="69" t="e">
        <f>INDEX('Keyword &amp; Type ref'!$F:$V,MATCH(J528,'Keyword &amp; Type ref'!$F:$F,0),MATCH(B528,'Keyword &amp; Type ref'!$1:$1,0))</f>
        <v>#N/A</v>
      </c>
      <c r="R528" s="70" t="e">
        <f>VLOOKUP(J528,'Keyword &amp; Type ref'!$F:$L,7,FALSE)</f>
        <v>#N/A</v>
      </c>
      <c r="S528" s="71" t="e">
        <f>CONCATENATE(E528,":",VLOOKUP(J528,'Keyword &amp; Type ref'!F:H, 3,FALSE),":",$X528)</f>
        <v>#N/A</v>
      </c>
      <c r="T528" s="72" t="e">
        <f t="shared" si="16"/>
        <v>#N/A</v>
      </c>
      <c r="U528" s="73"/>
      <c r="V528" s="74" t="e">
        <f t="shared" si="17"/>
        <v>#N/A</v>
      </c>
      <c r="W528" s="75"/>
      <c r="X528" s="68"/>
      <c r="Y528" s="68"/>
      <c r="Z528" s="76"/>
      <c r="AA528" s="77" t="e">
        <f>INDEX('MFR_List ref'!$A:$A,MATCH($AB528,'MFR_List ref'!$B:$B,0))</f>
        <v>#N/A</v>
      </c>
      <c r="AB528" s="62"/>
      <c r="AC528" s="78"/>
      <c r="AD528" s="79"/>
      <c r="AE528" s="80"/>
      <c r="AF528" s="60"/>
      <c r="AG528" s="73"/>
      <c r="AH528" s="73"/>
      <c r="AI528" s="73"/>
      <c r="AJ528" s="60"/>
      <c r="AK528" s="73"/>
      <c r="AL528" s="73"/>
      <c r="AM528" s="81"/>
      <c r="AN528" s="73"/>
      <c r="AO528" s="78"/>
      <c r="AP528" s="78"/>
      <c r="AQ528" s="78"/>
      <c r="AR528" s="78"/>
      <c r="AS528" s="73"/>
      <c r="AT528" s="73"/>
      <c r="AU528" s="73"/>
      <c r="AV528" s="78"/>
      <c r="AW528" s="73"/>
      <c r="AX528" s="73"/>
      <c r="AY528" s="82"/>
      <c r="AZ528" s="82"/>
      <c r="BA528" s="73"/>
      <c r="BB528" s="73"/>
      <c r="BC528" s="82"/>
      <c r="BD528" s="73"/>
      <c r="BE528" s="73"/>
      <c r="BF528" s="73"/>
      <c r="BG528" s="73"/>
      <c r="BH528" s="82"/>
      <c r="BI528" s="82"/>
      <c r="BJ528" s="82"/>
      <c r="BK528" s="82"/>
      <c r="BL528" s="82"/>
      <c r="BM528" s="82"/>
      <c r="BN528" s="82"/>
      <c r="BO528" s="73"/>
      <c r="BP528" s="68"/>
      <c r="BQ528" s="73"/>
      <c r="BR528" s="48"/>
    </row>
    <row r="529" spans="1:70" s="47" customFormat="1" ht="34.799999999999997" customHeight="1" x14ac:dyDescent="0.3">
      <c r="A529" s="60"/>
      <c r="B529" s="61" t="e">
        <f>VLOOKUP(E529,'Active-Bldg List ref'!$A:$E,4,FALSE)</f>
        <v>#N/A</v>
      </c>
      <c r="C529" s="61" t="e">
        <f>VLOOKUP(E529,'Active-Bldg List ref'!$A:$E,5,FALSE)</f>
        <v>#N/A</v>
      </c>
      <c r="D529" s="61" t="e">
        <f>VLOOKUP(E529,'Active-Bldg List ref'!$A:$B,2,FALSE)</f>
        <v>#N/A</v>
      </c>
      <c r="E529" s="61" t="e">
        <f>INDEX('Active-Bldg List ref'!$A:$A,MATCH(F529,'Active-Bldg List ref'!$C:$C,0))</f>
        <v>#N/A</v>
      </c>
      <c r="F529" s="62"/>
      <c r="G529" s="63"/>
      <c r="H529" s="64"/>
      <c r="I529" s="61" t="e">
        <f>INDEX('Keyword &amp; Type ref'!B:B,MATCH(K529,'Keyword &amp; Type ref'!D:D,0))</f>
        <v>#N/A</v>
      </c>
      <c r="J529" s="66" t="e">
        <f>INDEX('Keyword &amp; Type ref'!F:F,MATCH(L529,'Keyword &amp; Type ref'!H:H,0))</f>
        <v>#N/A</v>
      </c>
      <c r="K529" s="65"/>
      <c r="L529" s="65"/>
      <c r="M529" s="62"/>
      <c r="N529" s="67"/>
      <c r="O529" s="68"/>
      <c r="P529" s="68"/>
      <c r="Q529" s="69" t="e">
        <f>INDEX('Keyword &amp; Type ref'!$F:$V,MATCH(J529,'Keyword &amp; Type ref'!$F:$F,0),MATCH(B529,'Keyword &amp; Type ref'!$1:$1,0))</f>
        <v>#N/A</v>
      </c>
      <c r="R529" s="70" t="e">
        <f>VLOOKUP(J529,'Keyword &amp; Type ref'!$F:$L,7,FALSE)</f>
        <v>#N/A</v>
      </c>
      <c r="S529" s="71" t="e">
        <f>CONCATENATE(E529,":",VLOOKUP(J529,'Keyword &amp; Type ref'!F:H, 3,FALSE),":",$X529)</f>
        <v>#N/A</v>
      </c>
      <c r="T529" s="72" t="e">
        <f t="shared" si="16"/>
        <v>#N/A</v>
      </c>
      <c r="U529" s="73"/>
      <c r="V529" s="74" t="e">
        <f t="shared" si="17"/>
        <v>#N/A</v>
      </c>
      <c r="W529" s="75"/>
      <c r="X529" s="68"/>
      <c r="Y529" s="68"/>
      <c r="Z529" s="76"/>
      <c r="AA529" s="77" t="e">
        <f>INDEX('MFR_List ref'!$A:$A,MATCH($AB529,'MFR_List ref'!$B:$B,0))</f>
        <v>#N/A</v>
      </c>
      <c r="AB529" s="62"/>
      <c r="AC529" s="78"/>
      <c r="AD529" s="79"/>
      <c r="AE529" s="80"/>
      <c r="AF529" s="60"/>
      <c r="AG529" s="73"/>
      <c r="AH529" s="73"/>
      <c r="AI529" s="73"/>
      <c r="AJ529" s="60"/>
      <c r="AK529" s="73"/>
      <c r="AL529" s="73"/>
      <c r="AM529" s="81"/>
      <c r="AN529" s="73"/>
      <c r="AO529" s="78"/>
      <c r="AP529" s="78"/>
      <c r="AQ529" s="78"/>
      <c r="AR529" s="78"/>
      <c r="AS529" s="73"/>
      <c r="AT529" s="73"/>
      <c r="AU529" s="73"/>
      <c r="AV529" s="78"/>
      <c r="AW529" s="73"/>
      <c r="AX529" s="73"/>
      <c r="AY529" s="82"/>
      <c r="AZ529" s="82"/>
      <c r="BA529" s="73"/>
      <c r="BB529" s="73"/>
      <c r="BC529" s="82"/>
      <c r="BD529" s="73"/>
      <c r="BE529" s="73"/>
      <c r="BF529" s="73"/>
      <c r="BG529" s="73"/>
      <c r="BH529" s="82"/>
      <c r="BI529" s="82"/>
      <c r="BJ529" s="82"/>
      <c r="BK529" s="82"/>
      <c r="BL529" s="82"/>
      <c r="BM529" s="82"/>
      <c r="BN529" s="82"/>
      <c r="BO529" s="73"/>
      <c r="BP529" s="68"/>
      <c r="BQ529" s="73"/>
      <c r="BR529" s="48"/>
    </row>
    <row r="530" spans="1:70" s="47" customFormat="1" ht="34.799999999999997" customHeight="1" x14ac:dyDescent="0.3">
      <c r="A530" s="60"/>
      <c r="B530" s="61" t="e">
        <f>VLOOKUP(E530,'Active-Bldg List ref'!$A:$E,4,FALSE)</f>
        <v>#N/A</v>
      </c>
      <c r="C530" s="61" t="e">
        <f>VLOOKUP(E530,'Active-Bldg List ref'!$A:$E,5,FALSE)</f>
        <v>#N/A</v>
      </c>
      <c r="D530" s="61" t="e">
        <f>VLOOKUP(E530,'Active-Bldg List ref'!$A:$B,2,FALSE)</f>
        <v>#N/A</v>
      </c>
      <c r="E530" s="61" t="e">
        <f>INDEX('Active-Bldg List ref'!$A:$A,MATCH(F530,'Active-Bldg List ref'!$C:$C,0))</f>
        <v>#N/A</v>
      </c>
      <c r="F530" s="62"/>
      <c r="G530" s="63"/>
      <c r="H530" s="64"/>
      <c r="I530" s="61" t="e">
        <f>INDEX('Keyword &amp; Type ref'!B:B,MATCH(K530,'Keyword &amp; Type ref'!D:D,0))</f>
        <v>#N/A</v>
      </c>
      <c r="J530" s="66" t="e">
        <f>INDEX('Keyword &amp; Type ref'!F:F,MATCH(L530,'Keyword &amp; Type ref'!H:H,0))</f>
        <v>#N/A</v>
      </c>
      <c r="K530" s="65"/>
      <c r="L530" s="65"/>
      <c r="M530" s="62"/>
      <c r="N530" s="67"/>
      <c r="O530" s="68"/>
      <c r="P530" s="68"/>
      <c r="Q530" s="69" t="e">
        <f>INDEX('Keyword &amp; Type ref'!$F:$V,MATCH(J530,'Keyword &amp; Type ref'!$F:$F,0),MATCH(B530,'Keyword &amp; Type ref'!$1:$1,0))</f>
        <v>#N/A</v>
      </c>
      <c r="R530" s="70" t="e">
        <f>VLOOKUP(J530,'Keyword &amp; Type ref'!$F:$L,7,FALSE)</f>
        <v>#N/A</v>
      </c>
      <c r="S530" s="71" t="e">
        <f>CONCATENATE(E530,":",VLOOKUP(J530,'Keyword &amp; Type ref'!F:H, 3,FALSE),":",$X530)</f>
        <v>#N/A</v>
      </c>
      <c r="T530" s="72" t="e">
        <f t="shared" si="16"/>
        <v>#N/A</v>
      </c>
      <c r="U530" s="73"/>
      <c r="V530" s="74" t="e">
        <f t="shared" si="17"/>
        <v>#N/A</v>
      </c>
      <c r="W530" s="75"/>
      <c r="X530" s="68"/>
      <c r="Y530" s="68"/>
      <c r="Z530" s="76"/>
      <c r="AA530" s="77" t="e">
        <f>INDEX('MFR_List ref'!$A:$A,MATCH($AB530,'MFR_List ref'!$B:$B,0))</f>
        <v>#N/A</v>
      </c>
      <c r="AB530" s="62"/>
      <c r="AC530" s="78"/>
      <c r="AD530" s="79"/>
      <c r="AE530" s="80"/>
      <c r="AF530" s="60"/>
      <c r="AG530" s="73"/>
      <c r="AH530" s="73"/>
      <c r="AI530" s="73"/>
      <c r="AJ530" s="60"/>
      <c r="AK530" s="73"/>
      <c r="AL530" s="73"/>
      <c r="AM530" s="81"/>
      <c r="AN530" s="73"/>
      <c r="AO530" s="78"/>
      <c r="AP530" s="78"/>
      <c r="AQ530" s="78"/>
      <c r="AR530" s="78"/>
      <c r="AS530" s="73"/>
      <c r="AT530" s="73"/>
      <c r="AU530" s="73"/>
      <c r="AV530" s="78"/>
      <c r="AW530" s="73"/>
      <c r="AX530" s="73"/>
      <c r="AY530" s="82"/>
      <c r="AZ530" s="82"/>
      <c r="BA530" s="73"/>
      <c r="BB530" s="73"/>
      <c r="BC530" s="82"/>
      <c r="BD530" s="73"/>
      <c r="BE530" s="73"/>
      <c r="BF530" s="73"/>
      <c r="BG530" s="73"/>
      <c r="BH530" s="82"/>
      <c r="BI530" s="82"/>
      <c r="BJ530" s="82"/>
      <c r="BK530" s="82"/>
      <c r="BL530" s="82"/>
      <c r="BM530" s="82"/>
      <c r="BN530" s="82"/>
      <c r="BO530" s="73"/>
      <c r="BP530" s="68"/>
      <c r="BQ530" s="73"/>
      <c r="BR530" s="48"/>
    </row>
    <row r="531" spans="1:70" s="47" customFormat="1" ht="34.799999999999997" customHeight="1" x14ac:dyDescent="0.3">
      <c r="A531" s="60"/>
      <c r="B531" s="61" t="e">
        <f>VLOOKUP(E531,'Active-Bldg List ref'!$A:$E,4,FALSE)</f>
        <v>#N/A</v>
      </c>
      <c r="C531" s="61" t="e">
        <f>VLOOKUP(E531,'Active-Bldg List ref'!$A:$E,5,FALSE)</f>
        <v>#N/A</v>
      </c>
      <c r="D531" s="61" t="e">
        <f>VLOOKUP(E531,'Active-Bldg List ref'!$A:$B,2,FALSE)</f>
        <v>#N/A</v>
      </c>
      <c r="E531" s="61" t="e">
        <f>INDEX('Active-Bldg List ref'!$A:$A,MATCH(F531,'Active-Bldg List ref'!$C:$C,0))</f>
        <v>#N/A</v>
      </c>
      <c r="F531" s="62"/>
      <c r="G531" s="63"/>
      <c r="H531" s="64"/>
      <c r="I531" s="61" t="e">
        <f>INDEX('Keyword &amp; Type ref'!B:B,MATCH(K531,'Keyword &amp; Type ref'!D:D,0))</f>
        <v>#N/A</v>
      </c>
      <c r="J531" s="66" t="e">
        <f>INDEX('Keyword &amp; Type ref'!F:F,MATCH(L531,'Keyword &amp; Type ref'!H:H,0))</f>
        <v>#N/A</v>
      </c>
      <c r="K531" s="65"/>
      <c r="L531" s="65"/>
      <c r="M531" s="62"/>
      <c r="N531" s="67"/>
      <c r="O531" s="68"/>
      <c r="P531" s="68"/>
      <c r="Q531" s="69" t="e">
        <f>INDEX('Keyword &amp; Type ref'!$F:$V,MATCH(J531,'Keyword &amp; Type ref'!$F:$F,0),MATCH(B531,'Keyword &amp; Type ref'!$1:$1,0))</f>
        <v>#N/A</v>
      </c>
      <c r="R531" s="70" t="e">
        <f>VLOOKUP(J531,'Keyword &amp; Type ref'!$F:$L,7,FALSE)</f>
        <v>#N/A</v>
      </c>
      <c r="S531" s="71" t="e">
        <f>CONCATENATE(E531,":",VLOOKUP(J531,'Keyword &amp; Type ref'!F:H, 3,FALSE),":",$X531)</f>
        <v>#N/A</v>
      </c>
      <c r="T531" s="72" t="e">
        <f t="shared" si="16"/>
        <v>#N/A</v>
      </c>
      <c r="U531" s="73"/>
      <c r="V531" s="74" t="e">
        <f t="shared" si="17"/>
        <v>#N/A</v>
      </c>
      <c r="W531" s="75"/>
      <c r="X531" s="68"/>
      <c r="Y531" s="68"/>
      <c r="Z531" s="76"/>
      <c r="AA531" s="77" t="e">
        <f>INDEX('MFR_List ref'!$A:$A,MATCH($AB531,'MFR_List ref'!$B:$B,0))</f>
        <v>#N/A</v>
      </c>
      <c r="AB531" s="62"/>
      <c r="AC531" s="78"/>
      <c r="AD531" s="79"/>
      <c r="AE531" s="80"/>
      <c r="AF531" s="60"/>
      <c r="AG531" s="73"/>
      <c r="AH531" s="73"/>
      <c r="AI531" s="73"/>
      <c r="AJ531" s="60"/>
      <c r="AK531" s="73"/>
      <c r="AL531" s="73"/>
      <c r="AM531" s="81"/>
      <c r="AN531" s="73"/>
      <c r="AO531" s="78"/>
      <c r="AP531" s="78"/>
      <c r="AQ531" s="78"/>
      <c r="AR531" s="78"/>
      <c r="AS531" s="73"/>
      <c r="AT531" s="73"/>
      <c r="AU531" s="73"/>
      <c r="AV531" s="78"/>
      <c r="AW531" s="73"/>
      <c r="AX531" s="73"/>
      <c r="AY531" s="82"/>
      <c r="AZ531" s="82"/>
      <c r="BA531" s="73"/>
      <c r="BB531" s="73"/>
      <c r="BC531" s="82"/>
      <c r="BD531" s="73"/>
      <c r="BE531" s="73"/>
      <c r="BF531" s="73"/>
      <c r="BG531" s="73"/>
      <c r="BH531" s="82"/>
      <c r="BI531" s="82"/>
      <c r="BJ531" s="82"/>
      <c r="BK531" s="82"/>
      <c r="BL531" s="82"/>
      <c r="BM531" s="82"/>
      <c r="BN531" s="82"/>
      <c r="BO531" s="73"/>
      <c r="BP531" s="68"/>
      <c r="BQ531" s="73"/>
      <c r="BR531" s="48"/>
    </row>
    <row r="532" spans="1:70" s="47" customFormat="1" ht="34.799999999999997" customHeight="1" x14ac:dyDescent="0.3">
      <c r="A532" s="60"/>
      <c r="B532" s="61" t="e">
        <f>VLOOKUP(E532,'Active-Bldg List ref'!$A:$E,4,FALSE)</f>
        <v>#N/A</v>
      </c>
      <c r="C532" s="61" t="e">
        <f>VLOOKUP(E532,'Active-Bldg List ref'!$A:$E,5,FALSE)</f>
        <v>#N/A</v>
      </c>
      <c r="D532" s="61" t="e">
        <f>VLOOKUP(E532,'Active-Bldg List ref'!$A:$B,2,FALSE)</f>
        <v>#N/A</v>
      </c>
      <c r="E532" s="61" t="e">
        <f>INDEX('Active-Bldg List ref'!$A:$A,MATCH(F532,'Active-Bldg List ref'!$C:$C,0))</f>
        <v>#N/A</v>
      </c>
      <c r="F532" s="62"/>
      <c r="G532" s="63"/>
      <c r="H532" s="64"/>
      <c r="I532" s="61" t="e">
        <f>INDEX('Keyword &amp; Type ref'!B:B,MATCH(K532,'Keyword &amp; Type ref'!D:D,0))</f>
        <v>#N/A</v>
      </c>
      <c r="J532" s="66" t="e">
        <f>INDEX('Keyword &amp; Type ref'!F:F,MATCH(L532,'Keyword &amp; Type ref'!H:H,0))</f>
        <v>#N/A</v>
      </c>
      <c r="K532" s="65"/>
      <c r="L532" s="65"/>
      <c r="M532" s="62"/>
      <c r="N532" s="67"/>
      <c r="O532" s="68"/>
      <c r="P532" s="68"/>
      <c r="Q532" s="69" t="e">
        <f>INDEX('Keyword &amp; Type ref'!$F:$V,MATCH(J532,'Keyword &amp; Type ref'!$F:$F,0),MATCH(B532,'Keyword &amp; Type ref'!$1:$1,0))</f>
        <v>#N/A</v>
      </c>
      <c r="R532" s="70" t="e">
        <f>VLOOKUP(J532,'Keyword &amp; Type ref'!$F:$L,7,FALSE)</f>
        <v>#N/A</v>
      </c>
      <c r="S532" s="71" t="e">
        <f>CONCATENATE(E532,":",VLOOKUP(J532,'Keyword &amp; Type ref'!F:H, 3,FALSE),":",$X532)</f>
        <v>#N/A</v>
      </c>
      <c r="T532" s="72" t="e">
        <f t="shared" si="16"/>
        <v>#N/A</v>
      </c>
      <c r="U532" s="73"/>
      <c r="V532" s="74" t="e">
        <f t="shared" si="17"/>
        <v>#N/A</v>
      </c>
      <c r="W532" s="75"/>
      <c r="X532" s="68"/>
      <c r="Y532" s="68"/>
      <c r="Z532" s="76"/>
      <c r="AA532" s="77" t="e">
        <f>INDEX('MFR_List ref'!$A:$A,MATCH($AB532,'MFR_List ref'!$B:$B,0))</f>
        <v>#N/A</v>
      </c>
      <c r="AB532" s="62"/>
      <c r="AC532" s="78"/>
      <c r="AD532" s="79"/>
      <c r="AE532" s="80"/>
      <c r="AF532" s="60"/>
      <c r="AG532" s="73"/>
      <c r="AH532" s="73"/>
      <c r="AI532" s="73"/>
      <c r="AJ532" s="60"/>
      <c r="AK532" s="73"/>
      <c r="AL532" s="73"/>
      <c r="AM532" s="81"/>
      <c r="AN532" s="73"/>
      <c r="AO532" s="78"/>
      <c r="AP532" s="78"/>
      <c r="AQ532" s="78"/>
      <c r="AR532" s="78"/>
      <c r="AS532" s="73"/>
      <c r="AT532" s="73"/>
      <c r="AU532" s="73"/>
      <c r="AV532" s="78"/>
      <c r="AW532" s="73"/>
      <c r="AX532" s="73"/>
      <c r="AY532" s="82"/>
      <c r="AZ532" s="82"/>
      <c r="BA532" s="73"/>
      <c r="BB532" s="73"/>
      <c r="BC532" s="82"/>
      <c r="BD532" s="73"/>
      <c r="BE532" s="73"/>
      <c r="BF532" s="73"/>
      <c r="BG532" s="73"/>
      <c r="BH532" s="82"/>
      <c r="BI532" s="82"/>
      <c r="BJ532" s="82"/>
      <c r="BK532" s="82"/>
      <c r="BL532" s="82"/>
      <c r="BM532" s="82"/>
      <c r="BN532" s="82"/>
      <c r="BO532" s="73"/>
      <c r="BP532" s="68"/>
      <c r="BQ532" s="73"/>
      <c r="BR532" s="48"/>
    </row>
    <row r="533" spans="1:70" s="47" customFormat="1" ht="34.799999999999997" customHeight="1" x14ac:dyDescent="0.3">
      <c r="A533" s="60"/>
      <c r="B533" s="61" t="e">
        <f>VLOOKUP(E533,'Active-Bldg List ref'!$A:$E,4,FALSE)</f>
        <v>#N/A</v>
      </c>
      <c r="C533" s="61" t="e">
        <f>VLOOKUP(E533,'Active-Bldg List ref'!$A:$E,5,FALSE)</f>
        <v>#N/A</v>
      </c>
      <c r="D533" s="61" t="e">
        <f>VLOOKUP(E533,'Active-Bldg List ref'!$A:$B,2,FALSE)</f>
        <v>#N/A</v>
      </c>
      <c r="E533" s="61" t="e">
        <f>INDEX('Active-Bldg List ref'!$A:$A,MATCH(F533,'Active-Bldg List ref'!$C:$C,0))</f>
        <v>#N/A</v>
      </c>
      <c r="F533" s="62"/>
      <c r="G533" s="63"/>
      <c r="H533" s="64"/>
      <c r="I533" s="61" t="e">
        <f>INDEX('Keyword &amp; Type ref'!B:B,MATCH(K533,'Keyword &amp; Type ref'!D:D,0))</f>
        <v>#N/A</v>
      </c>
      <c r="J533" s="66" t="e">
        <f>INDEX('Keyword &amp; Type ref'!F:F,MATCH(L533,'Keyword &amp; Type ref'!H:H,0))</f>
        <v>#N/A</v>
      </c>
      <c r="K533" s="65"/>
      <c r="L533" s="65"/>
      <c r="M533" s="62"/>
      <c r="N533" s="67"/>
      <c r="O533" s="68"/>
      <c r="P533" s="68"/>
      <c r="Q533" s="69" t="e">
        <f>INDEX('Keyword &amp; Type ref'!$F:$V,MATCH(J533,'Keyword &amp; Type ref'!$F:$F,0),MATCH(B533,'Keyword &amp; Type ref'!$1:$1,0))</f>
        <v>#N/A</v>
      </c>
      <c r="R533" s="70" t="e">
        <f>VLOOKUP(J533,'Keyword &amp; Type ref'!$F:$L,7,FALSE)</f>
        <v>#N/A</v>
      </c>
      <c r="S533" s="71" t="e">
        <f>CONCATENATE(E533,":",VLOOKUP(J533,'Keyword &amp; Type ref'!F:H, 3,FALSE),":",$X533)</f>
        <v>#N/A</v>
      </c>
      <c r="T533" s="72" t="e">
        <f t="shared" si="16"/>
        <v>#N/A</v>
      </c>
      <c r="U533" s="73"/>
      <c r="V533" s="74" t="e">
        <f t="shared" si="17"/>
        <v>#N/A</v>
      </c>
      <c r="W533" s="75"/>
      <c r="X533" s="68"/>
      <c r="Y533" s="68"/>
      <c r="Z533" s="76"/>
      <c r="AA533" s="77" t="e">
        <f>INDEX('MFR_List ref'!$A:$A,MATCH($AB533,'MFR_List ref'!$B:$B,0))</f>
        <v>#N/A</v>
      </c>
      <c r="AB533" s="62"/>
      <c r="AC533" s="78"/>
      <c r="AD533" s="79"/>
      <c r="AE533" s="80"/>
      <c r="AF533" s="60"/>
      <c r="AG533" s="73"/>
      <c r="AH533" s="73"/>
      <c r="AI533" s="73"/>
      <c r="AJ533" s="60"/>
      <c r="AK533" s="73"/>
      <c r="AL533" s="73"/>
      <c r="AM533" s="81"/>
      <c r="AN533" s="73"/>
      <c r="AO533" s="78"/>
      <c r="AP533" s="78"/>
      <c r="AQ533" s="78"/>
      <c r="AR533" s="78"/>
      <c r="AS533" s="73"/>
      <c r="AT533" s="73"/>
      <c r="AU533" s="73"/>
      <c r="AV533" s="78"/>
      <c r="AW533" s="73"/>
      <c r="AX533" s="73"/>
      <c r="AY533" s="82"/>
      <c r="AZ533" s="82"/>
      <c r="BA533" s="73"/>
      <c r="BB533" s="73"/>
      <c r="BC533" s="82"/>
      <c r="BD533" s="73"/>
      <c r="BE533" s="73"/>
      <c r="BF533" s="73"/>
      <c r="BG533" s="73"/>
      <c r="BH533" s="82"/>
      <c r="BI533" s="82"/>
      <c r="BJ533" s="82"/>
      <c r="BK533" s="82"/>
      <c r="BL533" s="82"/>
      <c r="BM533" s="82"/>
      <c r="BN533" s="82"/>
      <c r="BO533" s="73"/>
      <c r="BP533" s="68"/>
      <c r="BQ533" s="73"/>
      <c r="BR533" s="48"/>
    </row>
    <row r="534" spans="1:70" s="47" customFormat="1" ht="34.799999999999997" customHeight="1" x14ac:dyDescent="0.3">
      <c r="A534" s="60"/>
      <c r="B534" s="61" t="e">
        <f>VLOOKUP(E534,'Active-Bldg List ref'!$A:$E,4,FALSE)</f>
        <v>#N/A</v>
      </c>
      <c r="C534" s="61" t="e">
        <f>VLOOKUP(E534,'Active-Bldg List ref'!$A:$E,5,FALSE)</f>
        <v>#N/A</v>
      </c>
      <c r="D534" s="61" t="e">
        <f>VLOOKUP(E534,'Active-Bldg List ref'!$A:$B,2,FALSE)</f>
        <v>#N/A</v>
      </c>
      <c r="E534" s="61" t="e">
        <f>INDEX('Active-Bldg List ref'!$A:$A,MATCH(F534,'Active-Bldg List ref'!$C:$C,0))</f>
        <v>#N/A</v>
      </c>
      <c r="F534" s="62"/>
      <c r="G534" s="63"/>
      <c r="H534" s="64"/>
      <c r="I534" s="61" t="e">
        <f>INDEX('Keyword &amp; Type ref'!B:B,MATCH(K534,'Keyword &amp; Type ref'!D:D,0))</f>
        <v>#N/A</v>
      </c>
      <c r="J534" s="66" t="e">
        <f>INDEX('Keyword &amp; Type ref'!F:F,MATCH(L534,'Keyword &amp; Type ref'!H:H,0))</f>
        <v>#N/A</v>
      </c>
      <c r="K534" s="65"/>
      <c r="L534" s="65"/>
      <c r="M534" s="62"/>
      <c r="N534" s="67"/>
      <c r="O534" s="68"/>
      <c r="P534" s="68"/>
      <c r="Q534" s="69" t="e">
        <f>INDEX('Keyword &amp; Type ref'!$F:$V,MATCH(J534,'Keyword &amp; Type ref'!$F:$F,0),MATCH(B534,'Keyword &amp; Type ref'!$1:$1,0))</f>
        <v>#N/A</v>
      </c>
      <c r="R534" s="70" t="e">
        <f>VLOOKUP(J534,'Keyword &amp; Type ref'!$F:$L,7,FALSE)</f>
        <v>#N/A</v>
      </c>
      <c r="S534" s="71" t="e">
        <f>CONCATENATE(E534,":",VLOOKUP(J534,'Keyword &amp; Type ref'!F:H, 3,FALSE),":",$X534)</f>
        <v>#N/A</v>
      </c>
      <c r="T534" s="72" t="e">
        <f t="shared" si="16"/>
        <v>#N/A</v>
      </c>
      <c r="U534" s="73"/>
      <c r="V534" s="74" t="e">
        <f t="shared" si="17"/>
        <v>#N/A</v>
      </c>
      <c r="W534" s="75"/>
      <c r="X534" s="68"/>
      <c r="Y534" s="68"/>
      <c r="Z534" s="76"/>
      <c r="AA534" s="77" t="e">
        <f>INDEX('MFR_List ref'!$A:$A,MATCH($AB534,'MFR_List ref'!$B:$B,0))</f>
        <v>#N/A</v>
      </c>
      <c r="AB534" s="62"/>
      <c r="AC534" s="78"/>
      <c r="AD534" s="79"/>
      <c r="AE534" s="80"/>
      <c r="AF534" s="60"/>
      <c r="AG534" s="73"/>
      <c r="AH534" s="73"/>
      <c r="AI534" s="73"/>
      <c r="AJ534" s="60"/>
      <c r="AK534" s="73"/>
      <c r="AL534" s="73"/>
      <c r="AM534" s="81"/>
      <c r="AN534" s="73"/>
      <c r="AO534" s="78"/>
      <c r="AP534" s="78"/>
      <c r="AQ534" s="78"/>
      <c r="AR534" s="78"/>
      <c r="AS534" s="73"/>
      <c r="AT534" s="73"/>
      <c r="AU534" s="73"/>
      <c r="AV534" s="78"/>
      <c r="AW534" s="73"/>
      <c r="AX534" s="73"/>
      <c r="AY534" s="82"/>
      <c r="AZ534" s="82"/>
      <c r="BA534" s="73"/>
      <c r="BB534" s="73"/>
      <c r="BC534" s="82"/>
      <c r="BD534" s="73"/>
      <c r="BE534" s="73"/>
      <c r="BF534" s="73"/>
      <c r="BG534" s="73"/>
      <c r="BH534" s="82"/>
      <c r="BI534" s="82"/>
      <c r="BJ534" s="82"/>
      <c r="BK534" s="82"/>
      <c r="BL534" s="82"/>
      <c r="BM534" s="82"/>
      <c r="BN534" s="82"/>
      <c r="BO534" s="73"/>
      <c r="BP534" s="68"/>
      <c r="BQ534" s="73"/>
      <c r="BR534" s="48"/>
    </row>
    <row r="535" spans="1:70" s="47" customFormat="1" ht="34.799999999999997" customHeight="1" x14ac:dyDescent="0.3">
      <c r="A535" s="60"/>
      <c r="B535" s="61" t="e">
        <f>VLOOKUP(E535,'Active-Bldg List ref'!$A:$E,4,FALSE)</f>
        <v>#N/A</v>
      </c>
      <c r="C535" s="61" t="e">
        <f>VLOOKUP(E535,'Active-Bldg List ref'!$A:$E,5,FALSE)</f>
        <v>#N/A</v>
      </c>
      <c r="D535" s="61" t="e">
        <f>VLOOKUP(E535,'Active-Bldg List ref'!$A:$B,2,FALSE)</f>
        <v>#N/A</v>
      </c>
      <c r="E535" s="61" t="e">
        <f>INDEX('Active-Bldg List ref'!$A:$A,MATCH(F535,'Active-Bldg List ref'!$C:$C,0))</f>
        <v>#N/A</v>
      </c>
      <c r="F535" s="62"/>
      <c r="G535" s="63"/>
      <c r="H535" s="64"/>
      <c r="I535" s="61" t="e">
        <f>INDEX('Keyword &amp; Type ref'!B:B,MATCH(K535,'Keyword &amp; Type ref'!D:D,0))</f>
        <v>#N/A</v>
      </c>
      <c r="J535" s="66" t="e">
        <f>INDEX('Keyword &amp; Type ref'!F:F,MATCH(L535,'Keyword &amp; Type ref'!H:H,0))</f>
        <v>#N/A</v>
      </c>
      <c r="K535" s="65"/>
      <c r="L535" s="65"/>
      <c r="M535" s="62"/>
      <c r="N535" s="67"/>
      <c r="O535" s="68"/>
      <c r="P535" s="68"/>
      <c r="Q535" s="69" t="e">
        <f>INDEX('Keyword &amp; Type ref'!$F:$V,MATCH(J535,'Keyword &amp; Type ref'!$F:$F,0),MATCH(B535,'Keyword &amp; Type ref'!$1:$1,0))</f>
        <v>#N/A</v>
      </c>
      <c r="R535" s="70" t="e">
        <f>VLOOKUP(J535,'Keyword &amp; Type ref'!$F:$L,7,FALSE)</f>
        <v>#N/A</v>
      </c>
      <c r="S535" s="71" t="e">
        <f>CONCATENATE(E535,":",VLOOKUP(J535,'Keyword &amp; Type ref'!F:H, 3,FALSE),":",$X535)</f>
        <v>#N/A</v>
      </c>
      <c r="T535" s="72" t="e">
        <f t="shared" si="16"/>
        <v>#N/A</v>
      </c>
      <c r="U535" s="73"/>
      <c r="V535" s="74" t="e">
        <f t="shared" si="17"/>
        <v>#N/A</v>
      </c>
      <c r="W535" s="75"/>
      <c r="X535" s="68"/>
      <c r="Y535" s="68"/>
      <c r="Z535" s="76"/>
      <c r="AA535" s="77" t="e">
        <f>INDEX('MFR_List ref'!$A:$A,MATCH($AB535,'MFR_List ref'!$B:$B,0))</f>
        <v>#N/A</v>
      </c>
      <c r="AB535" s="62"/>
      <c r="AC535" s="78"/>
      <c r="AD535" s="79"/>
      <c r="AE535" s="80"/>
      <c r="AF535" s="60"/>
      <c r="AG535" s="73"/>
      <c r="AH535" s="73"/>
      <c r="AI535" s="73"/>
      <c r="AJ535" s="60"/>
      <c r="AK535" s="73"/>
      <c r="AL535" s="73"/>
      <c r="AM535" s="81"/>
      <c r="AN535" s="73"/>
      <c r="AO535" s="78"/>
      <c r="AP535" s="78"/>
      <c r="AQ535" s="78"/>
      <c r="AR535" s="78"/>
      <c r="AS535" s="73"/>
      <c r="AT535" s="73"/>
      <c r="AU535" s="73"/>
      <c r="AV535" s="78"/>
      <c r="AW535" s="73"/>
      <c r="AX535" s="73"/>
      <c r="AY535" s="82"/>
      <c r="AZ535" s="82"/>
      <c r="BA535" s="73"/>
      <c r="BB535" s="73"/>
      <c r="BC535" s="82"/>
      <c r="BD535" s="73"/>
      <c r="BE535" s="73"/>
      <c r="BF535" s="73"/>
      <c r="BG535" s="73"/>
      <c r="BH535" s="82"/>
      <c r="BI535" s="82"/>
      <c r="BJ535" s="82"/>
      <c r="BK535" s="82"/>
      <c r="BL535" s="82"/>
      <c r="BM535" s="82"/>
      <c r="BN535" s="82"/>
      <c r="BO535" s="73"/>
      <c r="BP535" s="68"/>
      <c r="BQ535" s="73"/>
      <c r="BR535" s="48"/>
    </row>
    <row r="536" spans="1:70" s="47" customFormat="1" ht="34.799999999999997" customHeight="1" x14ac:dyDescent="0.3">
      <c r="A536" s="60"/>
      <c r="B536" s="61" t="e">
        <f>VLOOKUP(E536,'Active-Bldg List ref'!$A:$E,4,FALSE)</f>
        <v>#N/A</v>
      </c>
      <c r="C536" s="61" t="e">
        <f>VLOOKUP(E536,'Active-Bldg List ref'!$A:$E,5,FALSE)</f>
        <v>#N/A</v>
      </c>
      <c r="D536" s="61" t="e">
        <f>VLOOKUP(E536,'Active-Bldg List ref'!$A:$B,2,FALSE)</f>
        <v>#N/A</v>
      </c>
      <c r="E536" s="61" t="e">
        <f>INDEX('Active-Bldg List ref'!$A:$A,MATCH(F536,'Active-Bldg List ref'!$C:$C,0))</f>
        <v>#N/A</v>
      </c>
      <c r="F536" s="62"/>
      <c r="G536" s="63"/>
      <c r="H536" s="64"/>
      <c r="I536" s="61" t="e">
        <f>INDEX('Keyword &amp; Type ref'!B:B,MATCH(K536,'Keyword &amp; Type ref'!D:D,0))</f>
        <v>#N/A</v>
      </c>
      <c r="J536" s="66" t="e">
        <f>INDEX('Keyword &amp; Type ref'!F:F,MATCH(L536,'Keyword &amp; Type ref'!H:H,0))</f>
        <v>#N/A</v>
      </c>
      <c r="K536" s="65"/>
      <c r="L536" s="65"/>
      <c r="M536" s="62"/>
      <c r="N536" s="67"/>
      <c r="O536" s="68"/>
      <c r="P536" s="68"/>
      <c r="Q536" s="69" t="e">
        <f>INDEX('Keyword &amp; Type ref'!$F:$V,MATCH(J536,'Keyword &amp; Type ref'!$F:$F,0),MATCH(B536,'Keyword &amp; Type ref'!$1:$1,0))</f>
        <v>#N/A</v>
      </c>
      <c r="R536" s="70" t="e">
        <f>VLOOKUP(J536,'Keyword &amp; Type ref'!$F:$L,7,FALSE)</f>
        <v>#N/A</v>
      </c>
      <c r="S536" s="71" t="e">
        <f>CONCATENATE(E536,":",VLOOKUP(J536,'Keyword &amp; Type ref'!F:H, 3,FALSE),":",$X536)</f>
        <v>#N/A</v>
      </c>
      <c r="T536" s="72" t="e">
        <f t="shared" si="16"/>
        <v>#N/A</v>
      </c>
      <c r="U536" s="73"/>
      <c r="V536" s="74" t="e">
        <f t="shared" si="17"/>
        <v>#N/A</v>
      </c>
      <c r="W536" s="75"/>
      <c r="X536" s="68"/>
      <c r="Y536" s="68"/>
      <c r="Z536" s="76"/>
      <c r="AA536" s="77" t="e">
        <f>INDEX('MFR_List ref'!$A:$A,MATCH($AB536,'MFR_List ref'!$B:$B,0))</f>
        <v>#N/A</v>
      </c>
      <c r="AB536" s="62"/>
      <c r="AC536" s="78"/>
      <c r="AD536" s="79"/>
      <c r="AE536" s="80"/>
      <c r="AF536" s="60"/>
      <c r="AG536" s="73"/>
      <c r="AH536" s="73"/>
      <c r="AI536" s="73"/>
      <c r="AJ536" s="60"/>
      <c r="AK536" s="73"/>
      <c r="AL536" s="73"/>
      <c r="AM536" s="81"/>
      <c r="AN536" s="73"/>
      <c r="AO536" s="78"/>
      <c r="AP536" s="78"/>
      <c r="AQ536" s="78"/>
      <c r="AR536" s="78"/>
      <c r="AS536" s="73"/>
      <c r="AT536" s="73"/>
      <c r="AU536" s="73"/>
      <c r="AV536" s="78"/>
      <c r="AW536" s="73"/>
      <c r="AX536" s="73"/>
      <c r="AY536" s="82"/>
      <c r="AZ536" s="82"/>
      <c r="BA536" s="73"/>
      <c r="BB536" s="73"/>
      <c r="BC536" s="82"/>
      <c r="BD536" s="73"/>
      <c r="BE536" s="73"/>
      <c r="BF536" s="73"/>
      <c r="BG536" s="73"/>
      <c r="BH536" s="82"/>
      <c r="BI536" s="82"/>
      <c r="BJ536" s="82"/>
      <c r="BK536" s="82"/>
      <c r="BL536" s="82"/>
      <c r="BM536" s="82"/>
      <c r="BN536" s="82"/>
      <c r="BO536" s="73"/>
      <c r="BP536" s="68"/>
      <c r="BQ536" s="73"/>
      <c r="BR536" s="48"/>
    </row>
    <row r="537" spans="1:70" s="47" customFormat="1" ht="34.799999999999997" customHeight="1" x14ac:dyDescent="0.3">
      <c r="A537" s="60"/>
      <c r="B537" s="61" t="e">
        <f>VLOOKUP(E537,'Active-Bldg List ref'!$A:$E,4,FALSE)</f>
        <v>#N/A</v>
      </c>
      <c r="C537" s="61" t="e">
        <f>VLOOKUP(E537,'Active-Bldg List ref'!$A:$E,5,FALSE)</f>
        <v>#N/A</v>
      </c>
      <c r="D537" s="61" t="e">
        <f>VLOOKUP(E537,'Active-Bldg List ref'!$A:$B,2,FALSE)</f>
        <v>#N/A</v>
      </c>
      <c r="E537" s="61" t="e">
        <f>INDEX('Active-Bldg List ref'!$A:$A,MATCH(F537,'Active-Bldg List ref'!$C:$C,0))</f>
        <v>#N/A</v>
      </c>
      <c r="F537" s="62"/>
      <c r="G537" s="63"/>
      <c r="H537" s="64"/>
      <c r="I537" s="61" t="e">
        <f>INDEX('Keyword &amp; Type ref'!B:B,MATCH(K537,'Keyword &amp; Type ref'!D:D,0))</f>
        <v>#N/A</v>
      </c>
      <c r="J537" s="66" t="e">
        <f>INDEX('Keyword &amp; Type ref'!F:F,MATCH(L537,'Keyword &amp; Type ref'!H:H,0))</f>
        <v>#N/A</v>
      </c>
      <c r="K537" s="65"/>
      <c r="L537" s="65"/>
      <c r="M537" s="62"/>
      <c r="N537" s="67"/>
      <c r="O537" s="68"/>
      <c r="P537" s="68"/>
      <c r="Q537" s="69" t="e">
        <f>INDEX('Keyword &amp; Type ref'!$F:$V,MATCH(J537,'Keyword &amp; Type ref'!$F:$F,0),MATCH(B537,'Keyword &amp; Type ref'!$1:$1,0))</f>
        <v>#N/A</v>
      </c>
      <c r="R537" s="70" t="e">
        <f>VLOOKUP(J537,'Keyword &amp; Type ref'!$F:$L,7,FALSE)</f>
        <v>#N/A</v>
      </c>
      <c r="S537" s="71" t="e">
        <f>CONCATENATE(E537,":",VLOOKUP(J537,'Keyword &amp; Type ref'!F:H, 3,FALSE),":",$X537)</f>
        <v>#N/A</v>
      </c>
      <c r="T537" s="72" t="e">
        <f t="shared" si="16"/>
        <v>#N/A</v>
      </c>
      <c r="U537" s="73"/>
      <c r="V537" s="74" t="e">
        <f t="shared" si="17"/>
        <v>#N/A</v>
      </c>
      <c r="W537" s="75"/>
      <c r="X537" s="68"/>
      <c r="Y537" s="68"/>
      <c r="Z537" s="76"/>
      <c r="AA537" s="77" t="e">
        <f>INDEX('MFR_List ref'!$A:$A,MATCH($AB537,'MFR_List ref'!$B:$B,0))</f>
        <v>#N/A</v>
      </c>
      <c r="AB537" s="62"/>
      <c r="AC537" s="78"/>
      <c r="AD537" s="79"/>
      <c r="AE537" s="80"/>
      <c r="AF537" s="60"/>
      <c r="AG537" s="73"/>
      <c r="AH537" s="73"/>
      <c r="AI537" s="73"/>
      <c r="AJ537" s="60"/>
      <c r="AK537" s="73"/>
      <c r="AL537" s="73"/>
      <c r="AM537" s="81"/>
      <c r="AN537" s="73"/>
      <c r="AO537" s="78"/>
      <c r="AP537" s="78"/>
      <c r="AQ537" s="78"/>
      <c r="AR537" s="78"/>
      <c r="AS537" s="73"/>
      <c r="AT537" s="73"/>
      <c r="AU537" s="73"/>
      <c r="AV537" s="78"/>
      <c r="AW537" s="73"/>
      <c r="AX537" s="73"/>
      <c r="AY537" s="82"/>
      <c r="AZ537" s="82"/>
      <c r="BA537" s="73"/>
      <c r="BB537" s="73"/>
      <c r="BC537" s="82"/>
      <c r="BD537" s="73"/>
      <c r="BE537" s="73"/>
      <c r="BF537" s="73"/>
      <c r="BG537" s="73"/>
      <c r="BH537" s="82"/>
      <c r="BI537" s="82"/>
      <c r="BJ537" s="82"/>
      <c r="BK537" s="82"/>
      <c r="BL537" s="82"/>
      <c r="BM537" s="82"/>
      <c r="BN537" s="82"/>
      <c r="BO537" s="73"/>
      <c r="BP537" s="68"/>
      <c r="BQ537" s="73"/>
      <c r="BR537" s="48"/>
    </row>
    <row r="538" spans="1:70" s="47" customFormat="1" ht="34.799999999999997" customHeight="1" x14ac:dyDescent="0.3">
      <c r="A538" s="60"/>
      <c r="B538" s="61" t="e">
        <f>VLOOKUP(E538,'Active-Bldg List ref'!$A:$E,4,FALSE)</f>
        <v>#N/A</v>
      </c>
      <c r="C538" s="61" t="e">
        <f>VLOOKUP(E538,'Active-Bldg List ref'!$A:$E,5,FALSE)</f>
        <v>#N/A</v>
      </c>
      <c r="D538" s="61" t="e">
        <f>VLOOKUP(E538,'Active-Bldg List ref'!$A:$B,2,FALSE)</f>
        <v>#N/A</v>
      </c>
      <c r="E538" s="61" t="e">
        <f>INDEX('Active-Bldg List ref'!$A:$A,MATCH(F538,'Active-Bldg List ref'!$C:$C,0))</f>
        <v>#N/A</v>
      </c>
      <c r="F538" s="62"/>
      <c r="G538" s="63"/>
      <c r="H538" s="64"/>
      <c r="I538" s="61" t="e">
        <f>INDEX('Keyword &amp; Type ref'!B:B,MATCH(K538,'Keyword &amp; Type ref'!D:D,0))</f>
        <v>#N/A</v>
      </c>
      <c r="J538" s="66" t="e">
        <f>INDEX('Keyword &amp; Type ref'!F:F,MATCH(L538,'Keyword &amp; Type ref'!H:H,0))</f>
        <v>#N/A</v>
      </c>
      <c r="K538" s="65"/>
      <c r="L538" s="65"/>
      <c r="M538" s="62"/>
      <c r="N538" s="67"/>
      <c r="O538" s="68"/>
      <c r="P538" s="68"/>
      <c r="Q538" s="69" t="e">
        <f>INDEX('Keyword &amp; Type ref'!$F:$V,MATCH(J538,'Keyword &amp; Type ref'!$F:$F,0),MATCH(B538,'Keyword &amp; Type ref'!$1:$1,0))</f>
        <v>#N/A</v>
      </c>
      <c r="R538" s="70" t="e">
        <f>VLOOKUP(J538,'Keyword &amp; Type ref'!$F:$L,7,FALSE)</f>
        <v>#N/A</v>
      </c>
      <c r="S538" s="71" t="e">
        <f>CONCATENATE(E538,":",VLOOKUP(J538,'Keyword &amp; Type ref'!F:H, 3,FALSE),":",$X538)</f>
        <v>#N/A</v>
      </c>
      <c r="T538" s="72" t="e">
        <f t="shared" si="16"/>
        <v>#N/A</v>
      </c>
      <c r="U538" s="73"/>
      <c r="V538" s="74" t="e">
        <f t="shared" si="17"/>
        <v>#N/A</v>
      </c>
      <c r="W538" s="75"/>
      <c r="X538" s="68"/>
      <c r="Y538" s="68"/>
      <c r="Z538" s="76"/>
      <c r="AA538" s="77" t="e">
        <f>INDEX('MFR_List ref'!$A:$A,MATCH($AB538,'MFR_List ref'!$B:$B,0))</f>
        <v>#N/A</v>
      </c>
      <c r="AB538" s="62"/>
      <c r="AC538" s="78"/>
      <c r="AD538" s="79"/>
      <c r="AE538" s="80"/>
      <c r="AF538" s="60"/>
      <c r="AG538" s="73"/>
      <c r="AH538" s="73"/>
      <c r="AI538" s="73"/>
      <c r="AJ538" s="60"/>
      <c r="AK538" s="73"/>
      <c r="AL538" s="73"/>
      <c r="AM538" s="81"/>
      <c r="AN538" s="73"/>
      <c r="AO538" s="78"/>
      <c r="AP538" s="78"/>
      <c r="AQ538" s="78"/>
      <c r="AR538" s="78"/>
      <c r="AS538" s="73"/>
      <c r="AT538" s="73"/>
      <c r="AU538" s="73"/>
      <c r="AV538" s="78"/>
      <c r="AW538" s="73"/>
      <c r="AX538" s="73"/>
      <c r="AY538" s="82"/>
      <c r="AZ538" s="82"/>
      <c r="BA538" s="73"/>
      <c r="BB538" s="73"/>
      <c r="BC538" s="82"/>
      <c r="BD538" s="73"/>
      <c r="BE538" s="73"/>
      <c r="BF538" s="73"/>
      <c r="BG538" s="73"/>
      <c r="BH538" s="82"/>
      <c r="BI538" s="82"/>
      <c r="BJ538" s="82"/>
      <c r="BK538" s="82"/>
      <c r="BL538" s="82"/>
      <c r="BM538" s="82"/>
      <c r="BN538" s="82"/>
      <c r="BO538" s="73"/>
      <c r="BP538" s="68"/>
      <c r="BQ538" s="73"/>
      <c r="BR538" s="48"/>
    </row>
    <row r="539" spans="1:70" s="47" customFormat="1" ht="34.799999999999997" customHeight="1" x14ac:dyDescent="0.3">
      <c r="A539" s="60"/>
      <c r="B539" s="61" t="e">
        <f>VLOOKUP(E539,'Active-Bldg List ref'!$A:$E,4,FALSE)</f>
        <v>#N/A</v>
      </c>
      <c r="C539" s="61" t="e">
        <f>VLOOKUP(E539,'Active-Bldg List ref'!$A:$E,5,FALSE)</f>
        <v>#N/A</v>
      </c>
      <c r="D539" s="61" t="e">
        <f>VLOOKUP(E539,'Active-Bldg List ref'!$A:$B,2,FALSE)</f>
        <v>#N/A</v>
      </c>
      <c r="E539" s="61" t="e">
        <f>INDEX('Active-Bldg List ref'!$A:$A,MATCH(F539,'Active-Bldg List ref'!$C:$C,0))</f>
        <v>#N/A</v>
      </c>
      <c r="F539" s="62"/>
      <c r="G539" s="63"/>
      <c r="H539" s="64"/>
      <c r="I539" s="61" t="e">
        <f>INDEX('Keyword &amp; Type ref'!B:B,MATCH(K539,'Keyword &amp; Type ref'!D:D,0))</f>
        <v>#N/A</v>
      </c>
      <c r="J539" s="66" t="e">
        <f>INDEX('Keyword &amp; Type ref'!F:F,MATCH(L539,'Keyword &amp; Type ref'!H:H,0))</f>
        <v>#N/A</v>
      </c>
      <c r="K539" s="65"/>
      <c r="L539" s="65"/>
      <c r="M539" s="62"/>
      <c r="N539" s="67"/>
      <c r="O539" s="68"/>
      <c r="P539" s="68"/>
      <c r="Q539" s="69" t="e">
        <f>INDEX('Keyword &amp; Type ref'!$F:$V,MATCH(J539,'Keyword &amp; Type ref'!$F:$F,0),MATCH(B539,'Keyword &amp; Type ref'!$1:$1,0))</f>
        <v>#N/A</v>
      </c>
      <c r="R539" s="70" t="e">
        <f>VLOOKUP(J539,'Keyword &amp; Type ref'!$F:$L,7,FALSE)</f>
        <v>#N/A</v>
      </c>
      <c r="S539" s="71" t="e">
        <f>CONCATENATE(E539,":",VLOOKUP(J539,'Keyword &amp; Type ref'!F:H, 3,FALSE),":",$X539)</f>
        <v>#N/A</v>
      </c>
      <c r="T539" s="72" t="e">
        <f t="shared" si="16"/>
        <v>#N/A</v>
      </c>
      <c r="U539" s="73"/>
      <c r="V539" s="74" t="e">
        <f t="shared" si="17"/>
        <v>#N/A</v>
      </c>
      <c r="W539" s="75"/>
      <c r="X539" s="68"/>
      <c r="Y539" s="68"/>
      <c r="Z539" s="76"/>
      <c r="AA539" s="77" t="e">
        <f>INDEX('MFR_List ref'!$A:$A,MATCH($AB539,'MFR_List ref'!$B:$B,0))</f>
        <v>#N/A</v>
      </c>
      <c r="AB539" s="62"/>
      <c r="AC539" s="78"/>
      <c r="AD539" s="79"/>
      <c r="AE539" s="80"/>
      <c r="AF539" s="60"/>
      <c r="AG539" s="73"/>
      <c r="AH539" s="73"/>
      <c r="AI539" s="73"/>
      <c r="AJ539" s="60"/>
      <c r="AK539" s="73"/>
      <c r="AL539" s="73"/>
      <c r="AM539" s="81"/>
      <c r="AN539" s="73"/>
      <c r="AO539" s="78"/>
      <c r="AP539" s="78"/>
      <c r="AQ539" s="78"/>
      <c r="AR539" s="78"/>
      <c r="AS539" s="73"/>
      <c r="AT539" s="73"/>
      <c r="AU539" s="73"/>
      <c r="AV539" s="78"/>
      <c r="AW539" s="73"/>
      <c r="AX539" s="73"/>
      <c r="AY539" s="82"/>
      <c r="AZ539" s="82"/>
      <c r="BA539" s="73"/>
      <c r="BB539" s="73"/>
      <c r="BC539" s="82"/>
      <c r="BD539" s="73"/>
      <c r="BE539" s="73"/>
      <c r="BF539" s="73"/>
      <c r="BG539" s="73"/>
      <c r="BH539" s="82"/>
      <c r="BI539" s="82"/>
      <c r="BJ539" s="82"/>
      <c r="BK539" s="82"/>
      <c r="BL539" s="82"/>
      <c r="BM539" s="82"/>
      <c r="BN539" s="82"/>
      <c r="BO539" s="73"/>
      <c r="BP539" s="68"/>
      <c r="BQ539" s="73"/>
      <c r="BR539" s="48"/>
    </row>
    <row r="540" spans="1:70" s="47" customFormat="1" ht="34.799999999999997" customHeight="1" x14ac:dyDescent="0.3">
      <c r="A540" s="60"/>
      <c r="B540" s="61" t="e">
        <f>VLOOKUP(E540,'Active-Bldg List ref'!$A:$E,4,FALSE)</f>
        <v>#N/A</v>
      </c>
      <c r="C540" s="61" t="e">
        <f>VLOOKUP(E540,'Active-Bldg List ref'!$A:$E,5,FALSE)</f>
        <v>#N/A</v>
      </c>
      <c r="D540" s="61" t="e">
        <f>VLOOKUP(E540,'Active-Bldg List ref'!$A:$B,2,FALSE)</f>
        <v>#N/A</v>
      </c>
      <c r="E540" s="61" t="e">
        <f>INDEX('Active-Bldg List ref'!$A:$A,MATCH(F540,'Active-Bldg List ref'!$C:$C,0))</f>
        <v>#N/A</v>
      </c>
      <c r="F540" s="62"/>
      <c r="G540" s="63"/>
      <c r="H540" s="64"/>
      <c r="I540" s="61" t="e">
        <f>INDEX('Keyword &amp; Type ref'!B:B,MATCH(K540,'Keyword &amp; Type ref'!D:D,0))</f>
        <v>#N/A</v>
      </c>
      <c r="J540" s="66" t="e">
        <f>INDEX('Keyword &amp; Type ref'!F:F,MATCH(L540,'Keyword &amp; Type ref'!H:H,0))</f>
        <v>#N/A</v>
      </c>
      <c r="K540" s="65"/>
      <c r="L540" s="65"/>
      <c r="M540" s="62"/>
      <c r="N540" s="67"/>
      <c r="O540" s="68"/>
      <c r="P540" s="68"/>
      <c r="Q540" s="69" t="e">
        <f>INDEX('Keyword &amp; Type ref'!$F:$V,MATCH(J540,'Keyword &amp; Type ref'!$F:$F,0),MATCH(B540,'Keyword &amp; Type ref'!$1:$1,0))</f>
        <v>#N/A</v>
      </c>
      <c r="R540" s="70" t="e">
        <f>VLOOKUP(J540,'Keyword &amp; Type ref'!$F:$L,7,FALSE)</f>
        <v>#N/A</v>
      </c>
      <c r="S540" s="71" t="e">
        <f>CONCATENATE(E540,":",VLOOKUP(J540,'Keyword &amp; Type ref'!F:H, 3,FALSE),":",$X540)</f>
        <v>#N/A</v>
      </c>
      <c r="T540" s="72" t="e">
        <f t="shared" si="16"/>
        <v>#N/A</v>
      </c>
      <c r="U540" s="73"/>
      <c r="V540" s="74" t="e">
        <f t="shared" si="17"/>
        <v>#N/A</v>
      </c>
      <c r="W540" s="75"/>
      <c r="X540" s="68"/>
      <c r="Y540" s="68"/>
      <c r="Z540" s="76"/>
      <c r="AA540" s="77" t="e">
        <f>INDEX('MFR_List ref'!$A:$A,MATCH($AB540,'MFR_List ref'!$B:$B,0))</f>
        <v>#N/A</v>
      </c>
      <c r="AB540" s="62"/>
      <c r="AC540" s="78"/>
      <c r="AD540" s="79"/>
      <c r="AE540" s="80"/>
      <c r="AF540" s="60"/>
      <c r="AG540" s="73"/>
      <c r="AH540" s="73"/>
      <c r="AI540" s="73"/>
      <c r="AJ540" s="60"/>
      <c r="AK540" s="73"/>
      <c r="AL540" s="73"/>
      <c r="AM540" s="81"/>
      <c r="AN540" s="73"/>
      <c r="AO540" s="78"/>
      <c r="AP540" s="78"/>
      <c r="AQ540" s="78"/>
      <c r="AR540" s="78"/>
      <c r="AS540" s="73"/>
      <c r="AT540" s="73"/>
      <c r="AU540" s="73"/>
      <c r="AV540" s="78"/>
      <c r="AW540" s="73"/>
      <c r="AX540" s="73"/>
      <c r="AY540" s="82"/>
      <c r="AZ540" s="82"/>
      <c r="BA540" s="73"/>
      <c r="BB540" s="73"/>
      <c r="BC540" s="82"/>
      <c r="BD540" s="73"/>
      <c r="BE540" s="73"/>
      <c r="BF540" s="73"/>
      <c r="BG540" s="73"/>
      <c r="BH540" s="82"/>
      <c r="BI540" s="82"/>
      <c r="BJ540" s="82"/>
      <c r="BK540" s="82"/>
      <c r="BL540" s="82"/>
      <c r="BM540" s="82"/>
      <c r="BN540" s="82"/>
      <c r="BO540" s="73"/>
      <c r="BP540" s="68"/>
      <c r="BQ540" s="73"/>
      <c r="BR540" s="48"/>
    </row>
    <row r="541" spans="1:70" s="47" customFormat="1" ht="34.799999999999997" customHeight="1" x14ac:dyDescent="0.3">
      <c r="A541" s="60"/>
      <c r="B541" s="61" t="e">
        <f>VLOOKUP(E541,'Active-Bldg List ref'!$A:$E,4,FALSE)</f>
        <v>#N/A</v>
      </c>
      <c r="C541" s="61" t="e">
        <f>VLOOKUP(E541,'Active-Bldg List ref'!$A:$E,5,FALSE)</f>
        <v>#N/A</v>
      </c>
      <c r="D541" s="61" t="e">
        <f>VLOOKUP(E541,'Active-Bldg List ref'!$A:$B,2,FALSE)</f>
        <v>#N/A</v>
      </c>
      <c r="E541" s="61" t="e">
        <f>INDEX('Active-Bldg List ref'!$A:$A,MATCH(F541,'Active-Bldg List ref'!$C:$C,0))</f>
        <v>#N/A</v>
      </c>
      <c r="F541" s="62"/>
      <c r="G541" s="63"/>
      <c r="H541" s="64"/>
      <c r="I541" s="61" t="e">
        <f>INDEX('Keyword &amp; Type ref'!B:B,MATCH(K541,'Keyword &amp; Type ref'!D:D,0))</f>
        <v>#N/A</v>
      </c>
      <c r="J541" s="66" t="e">
        <f>INDEX('Keyword &amp; Type ref'!F:F,MATCH(L541,'Keyword &amp; Type ref'!H:H,0))</f>
        <v>#N/A</v>
      </c>
      <c r="K541" s="65"/>
      <c r="L541" s="65"/>
      <c r="M541" s="62"/>
      <c r="N541" s="67"/>
      <c r="O541" s="68"/>
      <c r="P541" s="68"/>
      <c r="Q541" s="69" t="e">
        <f>INDEX('Keyword &amp; Type ref'!$F:$V,MATCH(J541,'Keyword &amp; Type ref'!$F:$F,0),MATCH(B541,'Keyword &amp; Type ref'!$1:$1,0))</f>
        <v>#N/A</v>
      </c>
      <c r="R541" s="70" t="e">
        <f>VLOOKUP(J541,'Keyword &amp; Type ref'!$F:$L,7,FALSE)</f>
        <v>#N/A</v>
      </c>
      <c r="S541" s="71" t="e">
        <f>CONCATENATE(E541,":",VLOOKUP(J541,'Keyword &amp; Type ref'!F:H, 3,FALSE),":",$X541)</f>
        <v>#N/A</v>
      </c>
      <c r="T541" s="72" t="e">
        <f t="shared" si="16"/>
        <v>#N/A</v>
      </c>
      <c r="U541" s="73"/>
      <c r="V541" s="74" t="e">
        <f t="shared" si="17"/>
        <v>#N/A</v>
      </c>
      <c r="W541" s="75"/>
      <c r="X541" s="68"/>
      <c r="Y541" s="68"/>
      <c r="Z541" s="76"/>
      <c r="AA541" s="77" t="e">
        <f>INDEX('MFR_List ref'!$A:$A,MATCH($AB541,'MFR_List ref'!$B:$B,0))</f>
        <v>#N/A</v>
      </c>
      <c r="AB541" s="62"/>
      <c r="AC541" s="78"/>
      <c r="AD541" s="79"/>
      <c r="AE541" s="80"/>
      <c r="AF541" s="60"/>
      <c r="AG541" s="73"/>
      <c r="AH541" s="73"/>
      <c r="AI541" s="73"/>
      <c r="AJ541" s="60"/>
      <c r="AK541" s="73"/>
      <c r="AL541" s="73"/>
      <c r="AM541" s="81"/>
      <c r="AN541" s="73"/>
      <c r="AO541" s="78"/>
      <c r="AP541" s="78"/>
      <c r="AQ541" s="78"/>
      <c r="AR541" s="78"/>
      <c r="AS541" s="73"/>
      <c r="AT541" s="73"/>
      <c r="AU541" s="73"/>
      <c r="AV541" s="78"/>
      <c r="AW541" s="73"/>
      <c r="AX541" s="73"/>
      <c r="AY541" s="82"/>
      <c r="AZ541" s="82"/>
      <c r="BA541" s="73"/>
      <c r="BB541" s="73"/>
      <c r="BC541" s="82"/>
      <c r="BD541" s="73"/>
      <c r="BE541" s="73"/>
      <c r="BF541" s="73"/>
      <c r="BG541" s="73"/>
      <c r="BH541" s="82"/>
      <c r="BI541" s="82"/>
      <c r="BJ541" s="82"/>
      <c r="BK541" s="82"/>
      <c r="BL541" s="82"/>
      <c r="BM541" s="82"/>
      <c r="BN541" s="82"/>
      <c r="BO541" s="73"/>
      <c r="BP541" s="68"/>
      <c r="BQ541" s="73"/>
      <c r="BR541" s="48"/>
    </row>
    <row r="542" spans="1:70" s="47" customFormat="1" ht="34.799999999999997" customHeight="1" x14ac:dyDescent="0.3">
      <c r="A542" s="60"/>
      <c r="B542" s="61" t="e">
        <f>VLOOKUP(E542,'Active-Bldg List ref'!$A:$E,4,FALSE)</f>
        <v>#N/A</v>
      </c>
      <c r="C542" s="61" t="e">
        <f>VLOOKUP(E542,'Active-Bldg List ref'!$A:$E,5,FALSE)</f>
        <v>#N/A</v>
      </c>
      <c r="D542" s="61" t="e">
        <f>VLOOKUP(E542,'Active-Bldg List ref'!$A:$B,2,FALSE)</f>
        <v>#N/A</v>
      </c>
      <c r="E542" s="61" t="e">
        <f>INDEX('Active-Bldg List ref'!$A:$A,MATCH(F542,'Active-Bldg List ref'!$C:$C,0))</f>
        <v>#N/A</v>
      </c>
      <c r="F542" s="62"/>
      <c r="G542" s="63"/>
      <c r="H542" s="64"/>
      <c r="I542" s="61" t="e">
        <f>INDEX('Keyword &amp; Type ref'!B:B,MATCH(K542,'Keyword &amp; Type ref'!D:D,0))</f>
        <v>#N/A</v>
      </c>
      <c r="J542" s="66" t="e">
        <f>INDEX('Keyword &amp; Type ref'!F:F,MATCH(L542,'Keyword &amp; Type ref'!H:H,0))</f>
        <v>#N/A</v>
      </c>
      <c r="K542" s="65"/>
      <c r="L542" s="65"/>
      <c r="M542" s="62"/>
      <c r="N542" s="67"/>
      <c r="O542" s="68"/>
      <c r="P542" s="68"/>
      <c r="Q542" s="69" t="e">
        <f>INDEX('Keyword &amp; Type ref'!$F:$V,MATCH(J542,'Keyword &amp; Type ref'!$F:$F,0),MATCH(B542,'Keyword &amp; Type ref'!$1:$1,0))</f>
        <v>#N/A</v>
      </c>
      <c r="R542" s="70" t="e">
        <f>VLOOKUP(J542,'Keyword &amp; Type ref'!$F:$L,7,FALSE)</f>
        <v>#N/A</v>
      </c>
      <c r="S542" s="71" t="e">
        <f>CONCATENATE(E542,":",VLOOKUP(J542,'Keyword &amp; Type ref'!F:H, 3,FALSE),":",$X542)</f>
        <v>#N/A</v>
      </c>
      <c r="T542" s="72" t="e">
        <f t="shared" si="16"/>
        <v>#N/A</v>
      </c>
      <c r="U542" s="73"/>
      <c r="V542" s="74" t="e">
        <f t="shared" si="17"/>
        <v>#N/A</v>
      </c>
      <c r="W542" s="75"/>
      <c r="X542" s="68"/>
      <c r="Y542" s="68"/>
      <c r="Z542" s="76"/>
      <c r="AA542" s="77" t="e">
        <f>INDEX('MFR_List ref'!$A:$A,MATCH($AB542,'MFR_List ref'!$B:$B,0))</f>
        <v>#N/A</v>
      </c>
      <c r="AB542" s="62"/>
      <c r="AC542" s="78"/>
      <c r="AD542" s="79"/>
      <c r="AE542" s="80"/>
      <c r="AF542" s="60"/>
      <c r="AG542" s="73"/>
      <c r="AH542" s="73"/>
      <c r="AI542" s="73"/>
      <c r="AJ542" s="60"/>
      <c r="AK542" s="73"/>
      <c r="AL542" s="73"/>
      <c r="AM542" s="81"/>
      <c r="AN542" s="73"/>
      <c r="AO542" s="78"/>
      <c r="AP542" s="78"/>
      <c r="AQ542" s="78"/>
      <c r="AR542" s="78"/>
      <c r="AS542" s="73"/>
      <c r="AT542" s="73"/>
      <c r="AU542" s="73"/>
      <c r="AV542" s="78"/>
      <c r="AW542" s="73"/>
      <c r="AX542" s="73"/>
      <c r="AY542" s="82"/>
      <c r="AZ542" s="82"/>
      <c r="BA542" s="73"/>
      <c r="BB542" s="73"/>
      <c r="BC542" s="82"/>
      <c r="BD542" s="73"/>
      <c r="BE542" s="73"/>
      <c r="BF542" s="73"/>
      <c r="BG542" s="73"/>
      <c r="BH542" s="82"/>
      <c r="BI542" s="82"/>
      <c r="BJ542" s="82"/>
      <c r="BK542" s="82"/>
      <c r="BL542" s="82"/>
      <c r="BM542" s="82"/>
      <c r="BN542" s="82"/>
      <c r="BO542" s="73"/>
      <c r="BP542" s="68"/>
      <c r="BQ542" s="73"/>
      <c r="BR542" s="48"/>
    </row>
    <row r="543" spans="1:70" s="47" customFormat="1" ht="34.799999999999997" customHeight="1" x14ac:dyDescent="0.3">
      <c r="A543" s="60"/>
      <c r="B543" s="61" t="e">
        <f>VLOOKUP(E543,'Active-Bldg List ref'!$A:$E,4,FALSE)</f>
        <v>#N/A</v>
      </c>
      <c r="C543" s="61" t="e">
        <f>VLOOKUP(E543,'Active-Bldg List ref'!$A:$E,5,FALSE)</f>
        <v>#N/A</v>
      </c>
      <c r="D543" s="61" t="e">
        <f>VLOOKUP(E543,'Active-Bldg List ref'!$A:$B,2,FALSE)</f>
        <v>#N/A</v>
      </c>
      <c r="E543" s="61" t="e">
        <f>INDEX('Active-Bldg List ref'!$A:$A,MATCH(F543,'Active-Bldg List ref'!$C:$C,0))</f>
        <v>#N/A</v>
      </c>
      <c r="F543" s="62"/>
      <c r="G543" s="63"/>
      <c r="H543" s="64"/>
      <c r="I543" s="61" t="e">
        <f>INDEX('Keyword &amp; Type ref'!B:B,MATCH(K543,'Keyword &amp; Type ref'!D:D,0))</f>
        <v>#N/A</v>
      </c>
      <c r="J543" s="66" t="e">
        <f>INDEX('Keyword &amp; Type ref'!F:F,MATCH(L543,'Keyword &amp; Type ref'!H:H,0))</f>
        <v>#N/A</v>
      </c>
      <c r="K543" s="65"/>
      <c r="L543" s="65"/>
      <c r="M543" s="62"/>
      <c r="N543" s="67"/>
      <c r="O543" s="68"/>
      <c r="P543" s="68"/>
      <c r="Q543" s="69" t="e">
        <f>INDEX('Keyword &amp; Type ref'!$F:$V,MATCH(J543,'Keyword &amp; Type ref'!$F:$F,0),MATCH(B543,'Keyword &amp; Type ref'!$1:$1,0))</f>
        <v>#N/A</v>
      </c>
      <c r="R543" s="70" t="e">
        <f>VLOOKUP(J543,'Keyword &amp; Type ref'!$F:$L,7,FALSE)</f>
        <v>#N/A</v>
      </c>
      <c r="S543" s="71" t="e">
        <f>CONCATENATE(E543,":",VLOOKUP(J543,'Keyword &amp; Type ref'!F:H, 3,FALSE),":",$X543)</f>
        <v>#N/A</v>
      </c>
      <c r="T543" s="72" t="e">
        <f t="shared" si="16"/>
        <v>#N/A</v>
      </c>
      <c r="U543" s="73"/>
      <c r="V543" s="74" t="e">
        <f t="shared" si="17"/>
        <v>#N/A</v>
      </c>
      <c r="W543" s="75"/>
      <c r="X543" s="68"/>
      <c r="Y543" s="68"/>
      <c r="Z543" s="76"/>
      <c r="AA543" s="77" t="e">
        <f>INDEX('MFR_List ref'!$A:$A,MATCH($AB543,'MFR_List ref'!$B:$B,0))</f>
        <v>#N/A</v>
      </c>
      <c r="AB543" s="62"/>
      <c r="AC543" s="78"/>
      <c r="AD543" s="79"/>
      <c r="AE543" s="80"/>
      <c r="AF543" s="60"/>
      <c r="AG543" s="73"/>
      <c r="AH543" s="73"/>
      <c r="AI543" s="73"/>
      <c r="AJ543" s="60"/>
      <c r="AK543" s="73"/>
      <c r="AL543" s="73"/>
      <c r="AM543" s="81"/>
      <c r="AN543" s="73"/>
      <c r="AO543" s="78"/>
      <c r="AP543" s="78"/>
      <c r="AQ543" s="78"/>
      <c r="AR543" s="78"/>
      <c r="AS543" s="73"/>
      <c r="AT543" s="73"/>
      <c r="AU543" s="73"/>
      <c r="AV543" s="78"/>
      <c r="AW543" s="73"/>
      <c r="AX543" s="73"/>
      <c r="AY543" s="82"/>
      <c r="AZ543" s="82"/>
      <c r="BA543" s="73"/>
      <c r="BB543" s="73"/>
      <c r="BC543" s="82"/>
      <c r="BD543" s="73"/>
      <c r="BE543" s="73"/>
      <c r="BF543" s="73"/>
      <c r="BG543" s="73"/>
      <c r="BH543" s="82"/>
      <c r="BI543" s="82"/>
      <c r="BJ543" s="82"/>
      <c r="BK543" s="82"/>
      <c r="BL543" s="82"/>
      <c r="BM543" s="82"/>
      <c r="BN543" s="82"/>
      <c r="BO543" s="73"/>
      <c r="BP543" s="68"/>
      <c r="BQ543" s="73"/>
      <c r="BR543" s="48"/>
    </row>
    <row r="544" spans="1:70" s="47" customFormat="1" ht="34.799999999999997" customHeight="1" x14ac:dyDescent="0.3">
      <c r="A544" s="60"/>
      <c r="B544" s="61" t="e">
        <f>VLOOKUP(E544,'Active-Bldg List ref'!$A:$E,4,FALSE)</f>
        <v>#N/A</v>
      </c>
      <c r="C544" s="61" t="e">
        <f>VLOOKUP(E544,'Active-Bldg List ref'!$A:$E,5,FALSE)</f>
        <v>#N/A</v>
      </c>
      <c r="D544" s="61" t="e">
        <f>VLOOKUP(E544,'Active-Bldg List ref'!$A:$B,2,FALSE)</f>
        <v>#N/A</v>
      </c>
      <c r="E544" s="61" t="e">
        <f>INDEX('Active-Bldg List ref'!$A:$A,MATCH(F544,'Active-Bldg List ref'!$C:$C,0))</f>
        <v>#N/A</v>
      </c>
      <c r="F544" s="62"/>
      <c r="G544" s="63"/>
      <c r="H544" s="64"/>
      <c r="I544" s="61" t="e">
        <f>INDEX('Keyword &amp; Type ref'!B:B,MATCH(K544,'Keyword &amp; Type ref'!D:D,0))</f>
        <v>#N/A</v>
      </c>
      <c r="J544" s="66" t="e">
        <f>INDEX('Keyword &amp; Type ref'!F:F,MATCH(L544,'Keyword &amp; Type ref'!H:H,0))</f>
        <v>#N/A</v>
      </c>
      <c r="K544" s="65"/>
      <c r="L544" s="65"/>
      <c r="M544" s="62"/>
      <c r="N544" s="67"/>
      <c r="O544" s="68"/>
      <c r="P544" s="68"/>
      <c r="Q544" s="69" t="e">
        <f>INDEX('Keyword &amp; Type ref'!$F:$V,MATCH(J544,'Keyword &amp; Type ref'!$F:$F,0),MATCH(B544,'Keyword &amp; Type ref'!$1:$1,0))</f>
        <v>#N/A</v>
      </c>
      <c r="R544" s="70" t="e">
        <f>VLOOKUP(J544,'Keyword &amp; Type ref'!$F:$L,7,FALSE)</f>
        <v>#N/A</v>
      </c>
      <c r="S544" s="71" t="e">
        <f>CONCATENATE(E544,":",VLOOKUP(J544,'Keyword &amp; Type ref'!F:H, 3,FALSE),":",$X544)</f>
        <v>#N/A</v>
      </c>
      <c r="T544" s="72" t="e">
        <f t="shared" si="16"/>
        <v>#N/A</v>
      </c>
      <c r="U544" s="73"/>
      <c r="V544" s="74" t="e">
        <f t="shared" si="17"/>
        <v>#N/A</v>
      </c>
      <c r="W544" s="75"/>
      <c r="X544" s="68"/>
      <c r="Y544" s="68"/>
      <c r="Z544" s="76"/>
      <c r="AA544" s="77" t="e">
        <f>INDEX('MFR_List ref'!$A:$A,MATCH($AB544,'MFR_List ref'!$B:$B,0))</f>
        <v>#N/A</v>
      </c>
      <c r="AB544" s="62"/>
      <c r="AC544" s="78"/>
      <c r="AD544" s="79"/>
      <c r="AE544" s="80"/>
      <c r="AF544" s="60"/>
      <c r="AG544" s="73"/>
      <c r="AH544" s="73"/>
      <c r="AI544" s="73"/>
      <c r="AJ544" s="60"/>
      <c r="AK544" s="73"/>
      <c r="AL544" s="73"/>
      <c r="AM544" s="81"/>
      <c r="AN544" s="73"/>
      <c r="AO544" s="78"/>
      <c r="AP544" s="78"/>
      <c r="AQ544" s="78"/>
      <c r="AR544" s="78"/>
      <c r="AS544" s="73"/>
      <c r="AT544" s="73"/>
      <c r="AU544" s="73"/>
      <c r="AV544" s="78"/>
      <c r="AW544" s="73"/>
      <c r="AX544" s="73"/>
      <c r="AY544" s="82"/>
      <c r="AZ544" s="82"/>
      <c r="BA544" s="73"/>
      <c r="BB544" s="73"/>
      <c r="BC544" s="82"/>
      <c r="BD544" s="73"/>
      <c r="BE544" s="73"/>
      <c r="BF544" s="73"/>
      <c r="BG544" s="73"/>
      <c r="BH544" s="82"/>
      <c r="BI544" s="82"/>
      <c r="BJ544" s="82"/>
      <c r="BK544" s="82"/>
      <c r="BL544" s="82"/>
      <c r="BM544" s="82"/>
      <c r="BN544" s="82"/>
      <c r="BO544" s="73"/>
      <c r="BP544" s="68"/>
      <c r="BQ544" s="73"/>
      <c r="BR544" s="48"/>
    </row>
    <row r="545" spans="1:70" s="47" customFormat="1" ht="34.799999999999997" customHeight="1" x14ac:dyDescent="0.3">
      <c r="A545" s="60"/>
      <c r="B545" s="61" t="e">
        <f>VLOOKUP(E545,'Active-Bldg List ref'!$A:$E,4,FALSE)</f>
        <v>#N/A</v>
      </c>
      <c r="C545" s="61" t="e">
        <f>VLOOKUP(E545,'Active-Bldg List ref'!$A:$E,5,FALSE)</f>
        <v>#N/A</v>
      </c>
      <c r="D545" s="61" t="e">
        <f>VLOOKUP(E545,'Active-Bldg List ref'!$A:$B,2,FALSE)</f>
        <v>#N/A</v>
      </c>
      <c r="E545" s="61" t="e">
        <f>INDEX('Active-Bldg List ref'!$A:$A,MATCH(F545,'Active-Bldg List ref'!$C:$C,0))</f>
        <v>#N/A</v>
      </c>
      <c r="F545" s="62"/>
      <c r="G545" s="63"/>
      <c r="H545" s="64"/>
      <c r="I545" s="61" t="e">
        <f>INDEX('Keyword &amp; Type ref'!B:B,MATCH(K545,'Keyword &amp; Type ref'!D:D,0))</f>
        <v>#N/A</v>
      </c>
      <c r="J545" s="66" t="e">
        <f>INDEX('Keyword &amp; Type ref'!F:F,MATCH(L545,'Keyword &amp; Type ref'!H:H,0))</f>
        <v>#N/A</v>
      </c>
      <c r="K545" s="65"/>
      <c r="L545" s="65"/>
      <c r="M545" s="62"/>
      <c r="N545" s="67"/>
      <c r="O545" s="68"/>
      <c r="P545" s="68"/>
      <c r="Q545" s="69" t="e">
        <f>INDEX('Keyword &amp; Type ref'!$F:$V,MATCH(J545,'Keyword &amp; Type ref'!$F:$F,0),MATCH(B545,'Keyword &amp; Type ref'!$1:$1,0))</f>
        <v>#N/A</v>
      </c>
      <c r="R545" s="70" t="e">
        <f>VLOOKUP(J545,'Keyword &amp; Type ref'!$F:$L,7,FALSE)</f>
        <v>#N/A</v>
      </c>
      <c r="S545" s="71" t="e">
        <f>CONCATENATE(E545,":",VLOOKUP(J545,'Keyword &amp; Type ref'!F:H, 3,FALSE),":",$X545)</f>
        <v>#N/A</v>
      </c>
      <c r="T545" s="72" t="e">
        <f t="shared" si="16"/>
        <v>#N/A</v>
      </c>
      <c r="U545" s="73"/>
      <c r="V545" s="74" t="e">
        <f t="shared" si="17"/>
        <v>#N/A</v>
      </c>
      <c r="W545" s="75"/>
      <c r="X545" s="68"/>
      <c r="Y545" s="68"/>
      <c r="Z545" s="76"/>
      <c r="AA545" s="77" t="e">
        <f>INDEX('MFR_List ref'!$A:$A,MATCH($AB545,'MFR_List ref'!$B:$B,0))</f>
        <v>#N/A</v>
      </c>
      <c r="AB545" s="62"/>
      <c r="AC545" s="78"/>
      <c r="AD545" s="79"/>
      <c r="AE545" s="80"/>
      <c r="AF545" s="60"/>
      <c r="AG545" s="73"/>
      <c r="AH545" s="73"/>
      <c r="AI545" s="73"/>
      <c r="AJ545" s="60"/>
      <c r="AK545" s="73"/>
      <c r="AL545" s="73"/>
      <c r="AM545" s="81"/>
      <c r="AN545" s="73"/>
      <c r="AO545" s="78"/>
      <c r="AP545" s="78"/>
      <c r="AQ545" s="78"/>
      <c r="AR545" s="78"/>
      <c r="AS545" s="73"/>
      <c r="AT545" s="73"/>
      <c r="AU545" s="73"/>
      <c r="AV545" s="78"/>
      <c r="AW545" s="73"/>
      <c r="AX545" s="73"/>
      <c r="AY545" s="82"/>
      <c r="AZ545" s="82"/>
      <c r="BA545" s="73"/>
      <c r="BB545" s="73"/>
      <c r="BC545" s="82"/>
      <c r="BD545" s="73"/>
      <c r="BE545" s="73"/>
      <c r="BF545" s="73"/>
      <c r="BG545" s="73"/>
      <c r="BH545" s="82"/>
      <c r="BI545" s="82"/>
      <c r="BJ545" s="82"/>
      <c r="BK545" s="82"/>
      <c r="BL545" s="82"/>
      <c r="BM545" s="82"/>
      <c r="BN545" s="82"/>
      <c r="BO545" s="73"/>
      <c r="BP545" s="68"/>
      <c r="BQ545" s="73"/>
      <c r="BR545" s="48"/>
    </row>
    <row r="546" spans="1:70" s="47" customFormat="1" ht="34.799999999999997" customHeight="1" x14ac:dyDescent="0.3">
      <c r="A546" s="60"/>
      <c r="B546" s="61" t="e">
        <f>VLOOKUP(E546,'Active-Bldg List ref'!$A:$E,4,FALSE)</f>
        <v>#N/A</v>
      </c>
      <c r="C546" s="61" t="e">
        <f>VLOOKUP(E546,'Active-Bldg List ref'!$A:$E,5,FALSE)</f>
        <v>#N/A</v>
      </c>
      <c r="D546" s="61" t="e">
        <f>VLOOKUP(E546,'Active-Bldg List ref'!$A:$B,2,FALSE)</f>
        <v>#N/A</v>
      </c>
      <c r="E546" s="61" t="e">
        <f>INDEX('Active-Bldg List ref'!$A:$A,MATCH(F546,'Active-Bldg List ref'!$C:$C,0))</f>
        <v>#N/A</v>
      </c>
      <c r="F546" s="62"/>
      <c r="G546" s="63"/>
      <c r="H546" s="64"/>
      <c r="I546" s="61" t="e">
        <f>INDEX('Keyword &amp; Type ref'!B:B,MATCH(K546,'Keyword &amp; Type ref'!D:D,0))</f>
        <v>#N/A</v>
      </c>
      <c r="J546" s="66" t="e">
        <f>INDEX('Keyword &amp; Type ref'!F:F,MATCH(L546,'Keyword &amp; Type ref'!H:H,0))</f>
        <v>#N/A</v>
      </c>
      <c r="K546" s="65"/>
      <c r="L546" s="65"/>
      <c r="M546" s="62"/>
      <c r="N546" s="67"/>
      <c r="O546" s="68"/>
      <c r="P546" s="68"/>
      <c r="Q546" s="69" t="e">
        <f>INDEX('Keyword &amp; Type ref'!$F:$V,MATCH(J546,'Keyword &amp; Type ref'!$F:$F,0),MATCH(B546,'Keyword &amp; Type ref'!$1:$1,0))</f>
        <v>#N/A</v>
      </c>
      <c r="R546" s="70" t="e">
        <f>VLOOKUP(J546,'Keyword &amp; Type ref'!$F:$L,7,FALSE)</f>
        <v>#N/A</v>
      </c>
      <c r="S546" s="71" t="e">
        <f>CONCATENATE(E546,":",VLOOKUP(J546,'Keyword &amp; Type ref'!F:H, 3,FALSE),":",$X546)</f>
        <v>#N/A</v>
      </c>
      <c r="T546" s="72" t="e">
        <f t="shared" si="16"/>
        <v>#N/A</v>
      </c>
      <c r="U546" s="73"/>
      <c r="V546" s="74" t="e">
        <f t="shared" si="17"/>
        <v>#N/A</v>
      </c>
      <c r="W546" s="75"/>
      <c r="X546" s="68"/>
      <c r="Y546" s="68"/>
      <c r="Z546" s="76"/>
      <c r="AA546" s="77" t="e">
        <f>INDEX('MFR_List ref'!$A:$A,MATCH($AB546,'MFR_List ref'!$B:$B,0))</f>
        <v>#N/A</v>
      </c>
      <c r="AB546" s="62"/>
      <c r="AC546" s="78"/>
      <c r="AD546" s="79"/>
      <c r="AE546" s="80"/>
      <c r="AF546" s="60"/>
      <c r="AG546" s="73"/>
      <c r="AH546" s="73"/>
      <c r="AI546" s="73"/>
      <c r="AJ546" s="60"/>
      <c r="AK546" s="73"/>
      <c r="AL546" s="73"/>
      <c r="AM546" s="81"/>
      <c r="AN546" s="73"/>
      <c r="AO546" s="78"/>
      <c r="AP546" s="78"/>
      <c r="AQ546" s="78"/>
      <c r="AR546" s="78"/>
      <c r="AS546" s="73"/>
      <c r="AT546" s="73"/>
      <c r="AU546" s="73"/>
      <c r="AV546" s="78"/>
      <c r="AW546" s="73"/>
      <c r="AX546" s="73"/>
      <c r="AY546" s="82"/>
      <c r="AZ546" s="82"/>
      <c r="BA546" s="73"/>
      <c r="BB546" s="73"/>
      <c r="BC546" s="82"/>
      <c r="BD546" s="73"/>
      <c r="BE546" s="73"/>
      <c r="BF546" s="73"/>
      <c r="BG546" s="73"/>
      <c r="BH546" s="82"/>
      <c r="BI546" s="82"/>
      <c r="BJ546" s="82"/>
      <c r="BK546" s="82"/>
      <c r="BL546" s="82"/>
      <c r="BM546" s="82"/>
      <c r="BN546" s="82"/>
      <c r="BO546" s="73"/>
      <c r="BP546" s="68"/>
      <c r="BQ546" s="73"/>
      <c r="BR546" s="48"/>
    </row>
    <row r="547" spans="1:70" s="47" customFormat="1" ht="34.799999999999997" customHeight="1" x14ac:dyDescent="0.3">
      <c r="A547" s="60"/>
      <c r="B547" s="61" t="e">
        <f>VLOOKUP(E547,'Active-Bldg List ref'!$A:$E,4,FALSE)</f>
        <v>#N/A</v>
      </c>
      <c r="C547" s="61" t="e">
        <f>VLOOKUP(E547,'Active-Bldg List ref'!$A:$E,5,FALSE)</f>
        <v>#N/A</v>
      </c>
      <c r="D547" s="61" t="e">
        <f>VLOOKUP(E547,'Active-Bldg List ref'!$A:$B,2,FALSE)</f>
        <v>#N/A</v>
      </c>
      <c r="E547" s="61" t="e">
        <f>INDEX('Active-Bldg List ref'!$A:$A,MATCH(F547,'Active-Bldg List ref'!$C:$C,0))</f>
        <v>#N/A</v>
      </c>
      <c r="F547" s="62"/>
      <c r="G547" s="63"/>
      <c r="H547" s="64"/>
      <c r="I547" s="61" t="e">
        <f>INDEX('Keyword &amp; Type ref'!B:B,MATCH(K547,'Keyword &amp; Type ref'!D:D,0))</f>
        <v>#N/A</v>
      </c>
      <c r="J547" s="66" t="e">
        <f>INDEX('Keyword &amp; Type ref'!F:F,MATCH(L547,'Keyword &amp; Type ref'!H:H,0))</f>
        <v>#N/A</v>
      </c>
      <c r="K547" s="65"/>
      <c r="L547" s="65"/>
      <c r="M547" s="62"/>
      <c r="N547" s="67"/>
      <c r="O547" s="68"/>
      <c r="P547" s="68"/>
      <c r="Q547" s="69" t="e">
        <f>INDEX('Keyword &amp; Type ref'!$F:$V,MATCH(J547,'Keyword &amp; Type ref'!$F:$F,0),MATCH(B547,'Keyword &amp; Type ref'!$1:$1,0))</f>
        <v>#N/A</v>
      </c>
      <c r="R547" s="70" t="e">
        <f>VLOOKUP(J547,'Keyword &amp; Type ref'!$F:$L,7,FALSE)</f>
        <v>#N/A</v>
      </c>
      <c r="S547" s="71" t="e">
        <f>CONCATENATE(E547,":",VLOOKUP(J547,'Keyword &amp; Type ref'!F:H, 3,FALSE),":",$X547)</f>
        <v>#N/A</v>
      </c>
      <c r="T547" s="72" t="e">
        <f t="shared" si="16"/>
        <v>#N/A</v>
      </c>
      <c r="U547" s="73"/>
      <c r="V547" s="74" t="e">
        <f t="shared" si="17"/>
        <v>#N/A</v>
      </c>
      <c r="W547" s="75"/>
      <c r="X547" s="68"/>
      <c r="Y547" s="68"/>
      <c r="Z547" s="76"/>
      <c r="AA547" s="77" t="e">
        <f>INDEX('MFR_List ref'!$A:$A,MATCH($AB547,'MFR_List ref'!$B:$B,0))</f>
        <v>#N/A</v>
      </c>
      <c r="AB547" s="62"/>
      <c r="AC547" s="78"/>
      <c r="AD547" s="79"/>
      <c r="AE547" s="80"/>
      <c r="AF547" s="60"/>
      <c r="AG547" s="73"/>
      <c r="AH547" s="73"/>
      <c r="AI547" s="73"/>
      <c r="AJ547" s="60"/>
      <c r="AK547" s="73"/>
      <c r="AL547" s="73"/>
      <c r="AM547" s="81"/>
      <c r="AN547" s="73"/>
      <c r="AO547" s="78"/>
      <c r="AP547" s="78"/>
      <c r="AQ547" s="78"/>
      <c r="AR547" s="78"/>
      <c r="AS547" s="73"/>
      <c r="AT547" s="73"/>
      <c r="AU547" s="73"/>
      <c r="AV547" s="78"/>
      <c r="AW547" s="73"/>
      <c r="AX547" s="73"/>
      <c r="AY547" s="82"/>
      <c r="AZ547" s="82"/>
      <c r="BA547" s="73"/>
      <c r="BB547" s="73"/>
      <c r="BC547" s="82"/>
      <c r="BD547" s="73"/>
      <c r="BE547" s="73"/>
      <c r="BF547" s="73"/>
      <c r="BG547" s="73"/>
      <c r="BH547" s="82"/>
      <c r="BI547" s="82"/>
      <c r="BJ547" s="82"/>
      <c r="BK547" s="82"/>
      <c r="BL547" s="82"/>
      <c r="BM547" s="82"/>
      <c r="BN547" s="82"/>
      <c r="BO547" s="73"/>
      <c r="BP547" s="68"/>
      <c r="BQ547" s="73"/>
      <c r="BR547" s="48"/>
    </row>
    <row r="548" spans="1:70" s="47" customFormat="1" ht="34.799999999999997" customHeight="1" x14ac:dyDescent="0.3">
      <c r="A548" s="60"/>
      <c r="B548" s="61" t="e">
        <f>VLOOKUP(E548,'Active-Bldg List ref'!$A:$E,4,FALSE)</f>
        <v>#N/A</v>
      </c>
      <c r="C548" s="61" t="e">
        <f>VLOOKUP(E548,'Active-Bldg List ref'!$A:$E,5,FALSE)</f>
        <v>#N/A</v>
      </c>
      <c r="D548" s="61" t="e">
        <f>VLOOKUP(E548,'Active-Bldg List ref'!$A:$B,2,FALSE)</f>
        <v>#N/A</v>
      </c>
      <c r="E548" s="61" t="e">
        <f>INDEX('Active-Bldg List ref'!$A:$A,MATCH(F548,'Active-Bldg List ref'!$C:$C,0))</f>
        <v>#N/A</v>
      </c>
      <c r="F548" s="62"/>
      <c r="G548" s="63"/>
      <c r="H548" s="64"/>
      <c r="I548" s="61" t="e">
        <f>INDEX('Keyword &amp; Type ref'!B:B,MATCH(K548,'Keyword &amp; Type ref'!D:D,0))</f>
        <v>#N/A</v>
      </c>
      <c r="J548" s="66" t="e">
        <f>INDEX('Keyword &amp; Type ref'!F:F,MATCH(L548,'Keyword &amp; Type ref'!H:H,0))</f>
        <v>#N/A</v>
      </c>
      <c r="K548" s="65"/>
      <c r="L548" s="65"/>
      <c r="M548" s="62"/>
      <c r="N548" s="67"/>
      <c r="O548" s="68"/>
      <c r="P548" s="68"/>
      <c r="Q548" s="69" t="e">
        <f>INDEX('Keyword &amp; Type ref'!$F:$V,MATCH(J548,'Keyword &amp; Type ref'!$F:$F,0),MATCH(B548,'Keyword &amp; Type ref'!$1:$1,0))</f>
        <v>#N/A</v>
      </c>
      <c r="R548" s="70" t="e">
        <f>VLOOKUP(J548,'Keyword &amp; Type ref'!$F:$L,7,FALSE)</f>
        <v>#N/A</v>
      </c>
      <c r="S548" s="71" t="e">
        <f>CONCATENATE(E548,":",VLOOKUP(J548,'Keyword &amp; Type ref'!F:H, 3,FALSE),":",$X548)</f>
        <v>#N/A</v>
      </c>
      <c r="T548" s="72" t="e">
        <f t="shared" si="16"/>
        <v>#N/A</v>
      </c>
      <c r="U548" s="73"/>
      <c r="V548" s="74" t="e">
        <f t="shared" si="17"/>
        <v>#N/A</v>
      </c>
      <c r="W548" s="75"/>
      <c r="X548" s="68"/>
      <c r="Y548" s="68"/>
      <c r="Z548" s="76"/>
      <c r="AA548" s="77" t="e">
        <f>INDEX('MFR_List ref'!$A:$A,MATCH($AB548,'MFR_List ref'!$B:$B,0))</f>
        <v>#N/A</v>
      </c>
      <c r="AB548" s="62"/>
      <c r="AC548" s="78"/>
      <c r="AD548" s="79"/>
      <c r="AE548" s="80"/>
      <c r="AF548" s="60"/>
      <c r="AG548" s="73"/>
      <c r="AH548" s="73"/>
      <c r="AI548" s="73"/>
      <c r="AJ548" s="60"/>
      <c r="AK548" s="73"/>
      <c r="AL548" s="73"/>
      <c r="AM548" s="81"/>
      <c r="AN548" s="73"/>
      <c r="AO548" s="78"/>
      <c r="AP548" s="78"/>
      <c r="AQ548" s="78"/>
      <c r="AR548" s="78"/>
      <c r="AS548" s="73"/>
      <c r="AT548" s="73"/>
      <c r="AU548" s="73"/>
      <c r="AV548" s="78"/>
      <c r="AW548" s="73"/>
      <c r="AX548" s="73"/>
      <c r="AY548" s="82"/>
      <c r="AZ548" s="82"/>
      <c r="BA548" s="73"/>
      <c r="BB548" s="73"/>
      <c r="BC548" s="82"/>
      <c r="BD548" s="73"/>
      <c r="BE548" s="73"/>
      <c r="BF548" s="73"/>
      <c r="BG548" s="73"/>
      <c r="BH548" s="82"/>
      <c r="BI548" s="82"/>
      <c r="BJ548" s="82"/>
      <c r="BK548" s="82"/>
      <c r="BL548" s="82"/>
      <c r="BM548" s="82"/>
      <c r="BN548" s="82"/>
      <c r="BO548" s="73"/>
      <c r="BP548" s="68"/>
      <c r="BQ548" s="73"/>
      <c r="BR548" s="48"/>
    </row>
    <row r="549" spans="1:70" s="47" customFormat="1" ht="34.799999999999997" customHeight="1" x14ac:dyDescent="0.3">
      <c r="A549" s="60"/>
      <c r="B549" s="61" t="e">
        <f>VLOOKUP(E549,'Active-Bldg List ref'!$A:$E,4,FALSE)</f>
        <v>#N/A</v>
      </c>
      <c r="C549" s="61" t="e">
        <f>VLOOKUP(E549,'Active-Bldg List ref'!$A:$E,5,FALSE)</f>
        <v>#N/A</v>
      </c>
      <c r="D549" s="61" t="e">
        <f>VLOOKUP(E549,'Active-Bldg List ref'!$A:$B,2,FALSE)</f>
        <v>#N/A</v>
      </c>
      <c r="E549" s="61" t="e">
        <f>INDEX('Active-Bldg List ref'!$A:$A,MATCH(F549,'Active-Bldg List ref'!$C:$C,0))</f>
        <v>#N/A</v>
      </c>
      <c r="F549" s="62"/>
      <c r="G549" s="63"/>
      <c r="H549" s="64"/>
      <c r="I549" s="61" t="e">
        <f>INDEX('Keyword &amp; Type ref'!B:B,MATCH(K549,'Keyword &amp; Type ref'!D:D,0))</f>
        <v>#N/A</v>
      </c>
      <c r="J549" s="66" t="e">
        <f>INDEX('Keyword &amp; Type ref'!F:F,MATCH(L549,'Keyword &amp; Type ref'!H:H,0))</f>
        <v>#N/A</v>
      </c>
      <c r="K549" s="65"/>
      <c r="L549" s="65"/>
      <c r="M549" s="62"/>
      <c r="N549" s="67"/>
      <c r="O549" s="68"/>
      <c r="P549" s="68"/>
      <c r="Q549" s="69" t="e">
        <f>INDEX('Keyword &amp; Type ref'!$F:$V,MATCH(J549,'Keyword &amp; Type ref'!$F:$F,0),MATCH(B549,'Keyword &amp; Type ref'!$1:$1,0))</f>
        <v>#N/A</v>
      </c>
      <c r="R549" s="70" t="e">
        <f>VLOOKUP(J549,'Keyword &amp; Type ref'!$F:$L,7,FALSE)</f>
        <v>#N/A</v>
      </c>
      <c r="S549" s="71" t="e">
        <f>CONCATENATE(E549,":",VLOOKUP(J549,'Keyword &amp; Type ref'!F:H, 3,FALSE),":",$X549)</f>
        <v>#N/A</v>
      </c>
      <c r="T549" s="72" t="e">
        <f t="shared" si="16"/>
        <v>#N/A</v>
      </c>
      <c r="U549" s="73"/>
      <c r="V549" s="74" t="e">
        <f t="shared" si="17"/>
        <v>#N/A</v>
      </c>
      <c r="W549" s="75"/>
      <c r="X549" s="68"/>
      <c r="Y549" s="68"/>
      <c r="Z549" s="76"/>
      <c r="AA549" s="77" t="e">
        <f>INDEX('MFR_List ref'!$A:$A,MATCH($AB549,'MFR_List ref'!$B:$B,0))</f>
        <v>#N/A</v>
      </c>
      <c r="AB549" s="62"/>
      <c r="AC549" s="78"/>
      <c r="AD549" s="79"/>
      <c r="AE549" s="80"/>
      <c r="AF549" s="60"/>
      <c r="AG549" s="73"/>
      <c r="AH549" s="73"/>
      <c r="AI549" s="73"/>
      <c r="AJ549" s="60"/>
      <c r="AK549" s="73"/>
      <c r="AL549" s="73"/>
      <c r="AM549" s="81"/>
      <c r="AN549" s="73"/>
      <c r="AO549" s="78"/>
      <c r="AP549" s="78"/>
      <c r="AQ549" s="78"/>
      <c r="AR549" s="78"/>
      <c r="AS549" s="73"/>
      <c r="AT549" s="73"/>
      <c r="AU549" s="73"/>
      <c r="AV549" s="78"/>
      <c r="AW549" s="73"/>
      <c r="AX549" s="73"/>
      <c r="AY549" s="82"/>
      <c r="AZ549" s="82"/>
      <c r="BA549" s="73"/>
      <c r="BB549" s="73"/>
      <c r="BC549" s="82"/>
      <c r="BD549" s="73"/>
      <c r="BE549" s="73"/>
      <c r="BF549" s="73"/>
      <c r="BG549" s="73"/>
      <c r="BH549" s="82"/>
      <c r="BI549" s="82"/>
      <c r="BJ549" s="82"/>
      <c r="BK549" s="82"/>
      <c r="BL549" s="82"/>
      <c r="BM549" s="82"/>
      <c r="BN549" s="82"/>
      <c r="BO549" s="73"/>
      <c r="BP549" s="68"/>
      <c r="BQ549" s="73"/>
      <c r="BR549" s="48"/>
    </row>
    <row r="550" spans="1:70" s="47" customFormat="1" ht="34.799999999999997" customHeight="1" x14ac:dyDescent="0.3">
      <c r="A550" s="60"/>
      <c r="B550" s="61" t="e">
        <f>VLOOKUP(E550,'Active-Bldg List ref'!$A:$E,4,FALSE)</f>
        <v>#N/A</v>
      </c>
      <c r="C550" s="61" t="e">
        <f>VLOOKUP(E550,'Active-Bldg List ref'!$A:$E,5,FALSE)</f>
        <v>#N/A</v>
      </c>
      <c r="D550" s="61" t="e">
        <f>VLOOKUP(E550,'Active-Bldg List ref'!$A:$B,2,FALSE)</f>
        <v>#N/A</v>
      </c>
      <c r="E550" s="61" t="e">
        <f>INDEX('Active-Bldg List ref'!$A:$A,MATCH(F550,'Active-Bldg List ref'!$C:$C,0))</f>
        <v>#N/A</v>
      </c>
      <c r="F550" s="62"/>
      <c r="G550" s="63"/>
      <c r="H550" s="64"/>
      <c r="I550" s="61" t="e">
        <f>INDEX('Keyword &amp; Type ref'!B:B,MATCH(K550,'Keyword &amp; Type ref'!D:D,0))</f>
        <v>#N/A</v>
      </c>
      <c r="J550" s="66" t="e">
        <f>INDEX('Keyword &amp; Type ref'!F:F,MATCH(L550,'Keyword &amp; Type ref'!H:H,0))</f>
        <v>#N/A</v>
      </c>
      <c r="K550" s="65"/>
      <c r="L550" s="65"/>
      <c r="M550" s="62"/>
      <c r="N550" s="67"/>
      <c r="O550" s="68"/>
      <c r="P550" s="68"/>
      <c r="Q550" s="69" t="e">
        <f>INDEX('Keyword &amp; Type ref'!$F:$V,MATCH(J550,'Keyword &amp; Type ref'!$F:$F,0),MATCH(B550,'Keyword &amp; Type ref'!$1:$1,0))</f>
        <v>#N/A</v>
      </c>
      <c r="R550" s="70" t="e">
        <f>VLOOKUP(J550,'Keyword &amp; Type ref'!$F:$L,7,FALSE)</f>
        <v>#N/A</v>
      </c>
      <c r="S550" s="71" t="e">
        <f>CONCATENATE(E550,":",VLOOKUP(J550,'Keyword &amp; Type ref'!F:H, 3,FALSE),":",$X550)</f>
        <v>#N/A</v>
      </c>
      <c r="T550" s="72" t="e">
        <f t="shared" ref="T550:T599" si="18">LEN(S550)</f>
        <v>#N/A</v>
      </c>
      <c r="U550" s="73"/>
      <c r="V550" s="74" t="e">
        <f t="shared" si="17"/>
        <v>#N/A</v>
      </c>
      <c r="W550" s="75"/>
      <c r="X550" s="68"/>
      <c r="Y550" s="68"/>
      <c r="Z550" s="76"/>
      <c r="AA550" s="77" t="e">
        <f>INDEX('MFR_List ref'!$A:$A,MATCH($AB550,'MFR_List ref'!$B:$B,0))</f>
        <v>#N/A</v>
      </c>
      <c r="AB550" s="62"/>
      <c r="AC550" s="78"/>
      <c r="AD550" s="79"/>
      <c r="AE550" s="80"/>
      <c r="AF550" s="60"/>
      <c r="AG550" s="73"/>
      <c r="AH550" s="73"/>
      <c r="AI550" s="73"/>
      <c r="AJ550" s="60"/>
      <c r="AK550" s="73"/>
      <c r="AL550" s="73"/>
      <c r="AM550" s="81"/>
      <c r="AN550" s="73"/>
      <c r="AO550" s="78"/>
      <c r="AP550" s="78"/>
      <c r="AQ550" s="78"/>
      <c r="AR550" s="78"/>
      <c r="AS550" s="73"/>
      <c r="AT550" s="73"/>
      <c r="AU550" s="73"/>
      <c r="AV550" s="78"/>
      <c r="AW550" s="73"/>
      <c r="AX550" s="73"/>
      <c r="AY550" s="82"/>
      <c r="AZ550" s="82"/>
      <c r="BA550" s="73"/>
      <c r="BB550" s="73"/>
      <c r="BC550" s="82"/>
      <c r="BD550" s="73"/>
      <c r="BE550" s="73"/>
      <c r="BF550" s="73"/>
      <c r="BG550" s="73"/>
      <c r="BH550" s="82"/>
      <c r="BI550" s="82"/>
      <c r="BJ550" s="82"/>
      <c r="BK550" s="82"/>
      <c r="BL550" s="82"/>
      <c r="BM550" s="82"/>
      <c r="BN550" s="82"/>
      <c r="BO550" s="73"/>
      <c r="BP550" s="68"/>
      <c r="BQ550" s="73"/>
      <c r="BR550" s="48"/>
    </row>
    <row r="551" spans="1:70" s="47" customFormat="1" ht="34.799999999999997" customHeight="1" x14ac:dyDescent="0.3">
      <c r="A551" s="60"/>
      <c r="B551" s="61" t="e">
        <f>VLOOKUP(E551,'Active-Bldg List ref'!$A:$E,4,FALSE)</f>
        <v>#N/A</v>
      </c>
      <c r="C551" s="61" t="e">
        <f>VLOOKUP(E551,'Active-Bldg List ref'!$A:$E,5,FALSE)</f>
        <v>#N/A</v>
      </c>
      <c r="D551" s="61" t="e">
        <f>VLOOKUP(E551,'Active-Bldg List ref'!$A:$B,2,FALSE)</f>
        <v>#N/A</v>
      </c>
      <c r="E551" s="61" t="e">
        <f>INDEX('Active-Bldg List ref'!$A:$A,MATCH(F551,'Active-Bldg List ref'!$C:$C,0))</f>
        <v>#N/A</v>
      </c>
      <c r="F551" s="62"/>
      <c r="G551" s="63"/>
      <c r="H551" s="64"/>
      <c r="I551" s="61" t="e">
        <f>INDEX('Keyword &amp; Type ref'!B:B,MATCH(K551,'Keyword &amp; Type ref'!D:D,0))</f>
        <v>#N/A</v>
      </c>
      <c r="J551" s="66" t="e">
        <f>INDEX('Keyword &amp; Type ref'!F:F,MATCH(L551,'Keyword &amp; Type ref'!H:H,0))</f>
        <v>#N/A</v>
      </c>
      <c r="K551" s="65"/>
      <c r="L551" s="65"/>
      <c r="M551" s="62"/>
      <c r="N551" s="67"/>
      <c r="O551" s="68"/>
      <c r="P551" s="68"/>
      <c r="Q551" s="69" t="e">
        <f>INDEX('Keyword &amp; Type ref'!$F:$V,MATCH(J551,'Keyword &amp; Type ref'!$F:$F,0),MATCH(B551,'Keyword &amp; Type ref'!$1:$1,0))</f>
        <v>#N/A</v>
      </c>
      <c r="R551" s="70" t="e">
        <f>VLOOKUP(J551,'Keyword &amp; Type ref'!$F:$L,7,FALSE)</f>
        <v>#N/A</v>
      </c>
      <c r="S551" s="71" t="e">
        <f>CONCATENATE(E551,":",VLOOKUP(J551,'Keyword &amp; Type ref'!F:H, 3,FALSE),":",$X551)</f>
        <v>#N/A</v>
      </c>
      <c r="T551" s="72" t="e">
        <f t="shared" si="18"/>
        <v>#N/A</v>
      </c>
      <c r="U551" s="73"/>
      <c r="V551" s="74" t="e">
        <f t="shared" si="17"/>
        <v>#N/A</v>
      </c>
      <c r="W551" s="75"/>
      <c r="X551" s="68"/>
      <c r="Y551" s="68"/>
      <c r="Z551" s="76"/>
      <c r="AA551" s="77" t="e">
        <f>INDEX('MFR_List ref'!$A:$A,MATCH($AB551,'MFR_List ref'!$B:$B,0))</f>
        <v>#N/A</v>
      </c>
      <c r="AB551" s="62"/>
      <c r="AC551" s="78"/>
      <c r="AD551" s="79"/>
      <c r="AE551" s="80"/>
      <c r="AF551" s="60"/>
      <c r="AG551" s="73"/>
      <c r="AH551" s="73"/>
      <c r="AI551" s="73"/>
      <c r="AJ551" s="60"/>
      <c r="AK551" s="73"/>
      <c r="AL551" s="73"/>
      <c r="AM551" s="81"/>
      <c r="AN551" s="73"/>
      <c r="AO551" s="78"/>
      <c r="AP551" s="78"/>
      <c r="AQ551" s="78"/>
      <c r="AR551" s="78"/>
      <c r="AS551" s="73"/>
      <c r="AT551" s="73"/>
      <c r="AU551" s="73"/>
      <c r="AV551" s="78"/>
      <c r="AW551" s="73"/>
      <c r="AX551" s="73"/>
      <c r="AY551" s="82"/>
      <c r="AZ551" s="82"/>
      <c r="BA551" s="73"/>
      <c r="BB551" s="73"/>
      <c r="BC551" s="82"/>
      <c r="BD551" s="73"/>
      <c r="BE551" s="73"/>
      <c r="BF551" s="73"/>
      <c r="BG551" s="73"/>
      <c r="BH551" s="82"/>
      <c r="BI551" s="82"/>
      <c r="BJ551" s="82"/>
      <c r="BK551" s="82"/>
      <c r="BL551" s="82"/>
      <c r="BM551" s="82"/>
      <c r="BN551" s="82"/>
      <c r="BO551" s="73"/>
      <c r="BP551" s="68"/>
      <c r="BQ551" s="73"/>
      <c r="BR551" s="48"/>
    </row>
    <row r="552" spans="1:70" s="47" customFormat="1" ht="34.799999999999997" customHeight="1" x14ac:dyDescent="0.3">
      <c r="A552" s="60"/>
      <c r="B552" s="61" t="e">
        <f>VLOOKUP(E552,'Active-Bldg List ref'!$A:$E,4,FALSE)</f>
        <v>#N/A</v>
      </c>
      <c r="C552" s="61" t="e">
        <f>VLOOKUP(E552,'Active-Bldg List ref'!$A:$E,5,FALSE)</f>
        <v>#N/A</v>
      </c>
      <c r="D552" s="61" t="e">
        <f>VLOOKUP(E552,'Active-Bldg List ref'!$A:$B,2,FALSE)</f>
        <v>#N/A</v>
      </c>
      <c r="E552" s="61" t="e">
        <f>INDEX('Active-Bldg List ref'!$A:$A,MATCH(F552,'Active-Bldg List ref'!$C:$C,0))</f>
        <v>#N/A</v>
      </c>
      <c r="F552" s="62"/>
      <c r="G552" s="63"/>
      <c r="H552" s="64"/>
      <c r="I552" s="61" t="e">
        <f>INDEX('Keyword &amp; Type ref'!B:B,MATCH(K552,'Keyword &amp; Type ref'!D:D,0))</f>
        <v>#N/A</v>
      </c>
      <c r="J552" s="66" t="e">
        <f>INDEX('Keyword &amp; Type ref'!F:F,MATCH(L552,'Keyword &amp; Type ref'!H:H,0))</f>
        <v>#N/A</v>
      </c>
      <c r="K552" s="65"/>
      <c r="L552" s="65"/>
      <c r="M552" s="62"/>
      <c r="N552" s="67"/>
      <c r="O552" s="68"/>
      <c r="P552" s="68"/>
      <c r="Q552" s="69" t="e">
        <f>INDEX('Keyword &amp; Type ref'!$F:$V,MATCH(J552,'Keyword &amp; Type ref'!$F:$F,0),MATCH(B552,'Keyword &amp; Type ref'!$1:$1,0))</f>
        <v>#N/A</v>
      </c>
      <c r="R552" s="70" t="e">
        <f>VLOOKUP(J552,'Keyword &amp; Type ref'!$F:$L,7,FALSE)</f>
        <v>#N/A</v>
      </c>
      <c r="S552" s="71" t="e">
        <f>CONCATENATE(E552,":",VLOOKUP(J552,'Keyword &amp; Type ref'!F:H, 3,FALSE),":",$X552)</f>
        <v>#N/A</v>
      </c>
      <c r="T552" s="72" t="e">
        <f t="shared" si="18"/>
        <v>#N/A</v>
      </c>
      <c r="U552" s="73"/>
      <c r="V552" s="74" t="e">
        <f t="shared" si="17"/>
        <v>#N/A</v>
      </c>
      <c r="W552" s="75"/>
      <c r="X552" s="68"/>
      <c r="Y552" s="68"/>
      <c r="Z552" s="76"/>
      <c r="AA552" s="77" t="e">
        <f>INDEX('MFR_List ref'!$A:$A,MATCH($AB552,'MFR_List ref'!$B:$B,0))</f>
        <v>#N/A</v>
      </c>
      <c r="AB552" s="62"/>
      <c r="AC552" s="78"/>
      <c r="AD552" s="79"/>
      <c r="AE552" s="80"/>
      <c r="AF552" s="60"/>
      <c r="AG552" s="73"/>
      <c r="AH552" s="73"/>
      <c r="AI552" s="73"/>
      <c r="AJ552" s="60"/>
      <c r="AK552" s="73"/>
      <c r="AL552" s="73"/>
      <c r="AM552" s="81"/>
      <c r="AN552" s="73"/>
      <c r="AO552" s="78"/>
      <c r="AP552" s="78"/>
      <c r="AQ552" s="78"/>
      <c r="AR552" s="78"/>
      <c r="AS552" s="73"/>
      <c r="AT552" s="73"/>
      <c r="AU552" s="73"/>
      <c r="AV552" s="78"/>
      <c r="AW552" s="73"/>
      <c r="AX552" s="73"/>
      <c r="AY552" s="82"/>
      <c r="AZ552" s="82"/>
      <c r="BA552" s="73"/>
      <c r="BB552" s="73"/>
      <c r="BC552" s="82"/>
      <c r="BD552" s="73"/>
      <c r="BE552" s="73"/>
      <c r="BF552" s="73"/>
      <c r="BG552" s="73"/>
      <c r="BH552" s="82"/>
      <c r="BI552" s="82"/>
      <c r="BJ552" s="82"/>
      <c r="BK552" s="82"/>
      <c r="BL552" s="82"/>
      <c r="BM552" s="82"/>
      <c r="BN552" s="82"/>
      <c r="BO552" s="73"/>
      <c r="BP552" s="68"/>
      <c r="BQ552" s="73"/>
      <c r="BR552" s="48"/>
    </row>
    <row r="553" spans="1:70" s="47" customFormat="1" ht="34.799999999999997" customHeight="1" x14ac:dyDescent="0.3">
      <c r="A553" s="60"/>
      <c r="B553" s="61" t="e">
        <f>VLOOKUP(E553,'Active-Bldg List ref'!$A:$E,4,FALSE)</f>
        <v>#N/A</v>
      </c>
      <c r="C553" s="61" t="e">
        <f>VLOOKUP(E553,'Active-Bldg List ref'!$A:$E,5,FALSE)</f>
        <v>#N/A</v>
      </c>
      <c r="D553" s="61" t="e">
        <f>VLOOKUP(E553,'Active-Bldg List ref'!$A:$B,2,FALSE)</f>
        <v>#N/A</v>
      </c>
      <c r="E553" s="61" t="e">
        <f>INDEX('Active-Bldg List ref'!$A:$A,MATCH(F553,'Active-Bldg List ref'!$C:$C,0))</f>
        <v>#N/A</v>
      </c>
      <c r="F553" s="62"/>
      <c r="G553" s="63"/>
      <c r="H553" s="64"/>
      <c r="I553" s="61" t="e">
        <f>INDEX('Keyword &amp; Type ref'!B:B,MATCH(K553,'Keyword &amp; Type ref'!D:D,0))</f>
        <v>#N/A</v>
      </c>
      <c r="J553" s="66" t="e">
        <f>INDEX('Keyword &amp; Type ref'!F:F,MATCH(L553,'Keyword &amp; Type ref'!H:H,0))</f>
        <v>#N/A</v>
      </c>
      <c r="K553" s="65"/>
      <c r="L553" s="65"/>
      <c r="M553" s="62"/>
      <c r="N553" s="67"/>
      <c r="O553" s="68"/>
      <c r="P553" s="68"/>
      <c r="Q553" s="69" t="e">
        <f>INDEX('Keyword &amp; Type ref'!$F:$V,MATCH(J553,'Keyword &amp; Type ref'!$F:$F,0),MATCH(B553,'Keyword &amp; Type ref'!$1:$1,0))</f>
        <v>#N/A</v>
      </c>
      <c r="R553" s="70" t="e">
        <f>VLOOKUP(J553,'Keyword &amp; Type ref'!$F:$L,7,FALSE)</f>
        <v>#N/A</v>
      </c>
      <c r="S553" s="71" t="e">
        <f>CONCATENATE(E553,":",VLOOKUP(J553,'Keyword &amp; Type ref'!F:H, 3,FALSE),":",$X553)</f>
        <v>#N/A</v>
      </c>
      <c r="T553" s="72" t="e">
        <f t="shared" si="18"/>
        <v>#N/A</v>
      </c>
      <c r="U553" s="73"/>
      <c r="V553" s="74" t="e">
        <f t="shared" si="17"/>
        <v>#N/A</v>
      </c>
      <c r="W553" s="75"/>
      <c r="X553" s="68"/>
      <c r="Y553" s="68"/>
      <c r="Z553" s="76"/>
      <c r="AA553" s="77" t="e">
        <f>INDEX('MFR_List ref'!$A:$A,MATCH($AB553,'MFR_List ref'!$B:$B,0))</f>
        <v>#N/A</v>
      </c>
      <c r="AB553" s="62"/>
      <c r="AC553" s="78"/>
      <c r="AD553" s="79"/>
      <c r="AE553" s="80"/>
      <c r="AF553" s="60"/>
      <c r="AG553" s="73"/>
      <c r="AH553" s="73"/>
      <c r="AI553" s="73"/>
      <c r="AJ553" s="60"/>
      <c r="AK553" s="73"/>
      <c r="AL553" s="73"/>
      <c r="AM553" s="81"/>
      <c r="AN553" s="73"/>
      <c r="AO553" s="78"/>
      <c r="AP553" s="78"/>
      <c r="AQ553" s="78"/>
      <c r="AR553" s="78"/>
      <c r="AS553" s="73"/>
      <c r="AT553" s="73"/>
      <c r="AU553" s="73"/>
      <c r="AV553" s="78"/>
      <c r="AW553" s="73"/>
      <c r="AX553" s="73"/>
      <c r="AY553" s="82"/>
      <c r="AZ553" s="82"/>
      <c r="BA553" s="73"/>
      <c r="BB553" s="73"/>
      <c r="BC553" s="82"/>
      <c r="BD553" s="73"/>
      <c r="BE553" s="73"/>
      <c r="BF553" s="73"/>
      <c r="BG553" s="73"/>
      <c r="BH553" s="82"/>
      <c r="BI553" s="82"/>
      <c r="BJ553" s="82"/>
      <c r="BK553" s="82"/>
      <c r="BL553" s="82"/>
      <c r="BM553" s="82"/>
      <c r="BN553" s="82"/>
      <c r="BO553" s="73"/>
      <c r="BP553" s="68"/>
      <c r="BQ553" s="73"/>
      <c r="BR553" s="48"/>
    </row>
    <row r="554" spans="1:70" s="47" customFormat="1" ht="34.799999999999997" customHeight="1" x14ac:dyDescent="0.3">
      <c r="A554" s="60"/>
      <c r="B554" s="61" t="e">
        <f>VLOOKUP(E554,'Active-Bldg List ref'!$A:$E,4,FALSE)</f>
        <v>#N/A</v>
      </c>
      <c r="C554" s="61" t="e">
        <f>VLOOKUP(E554,'Active-Bldg List ref'!$A:$E,5,FALSE)</f>
        <v>#N/A</v>
      </c>
      <c r="D554" s="61" t="e">
        <f>VLOOKUP(E554,'Active-Bldg List ref'!$A:$B,2,FALSE)</f>
        <v>#N/A</v>
      </c>
      <c r="E554" s="61" t="e">
        <f>INDEX('Active-Bldg List ref'!$A:$A,MATCH(F554,'Active-Bldg List ref'!$C:$C,0))</f>
        <v>#N/A</v>
      </c>
      <c r="F554" s="62"/>
      <c r="G554" s="63"/>
      <c r="H554" s="64"/>
      <c r="I554" s="61" t="e">
        <f>INDEX('Keyword &amp; Type ref'!B:B,MATCH(K554,'Keyword &amp; Type ref'!D:D,0))</f>
        <v>#N/A</v>
      </c>
      <c r="J554" s="66" t="e">
        <f>INDEX('Keyword &amp; Type ref'!F:F,MATCH(L554,'Keyword &amp; Type ref'!H:H,0))</f>
        <v>#N/A</v>
      </c>
      <c r="K554" s="65"/>
      <c r="L554" s="65"/>
      <c r="M554" s="62"/>
      <c r="N554" s="67"/>
      <c r="O554" s="68"/>
      <c r="P554" s="68"/>
      <c r="Q554" s="69" t="e">
        <f>INDEX('Keyword &amp; Type ref'!$F:$V,MATCH(J554,'Keyword &amp; Type ref'!$F:$F,0),MATCH(B554,'Keyword &amp; Type ref'!$1:$1,0))</f>
        <v>#N/A</v>
      </c>
      <c r="R554" s="70" t="e">
        <f>VLOOKUP(J554,'Keyword &amp; Type ref'!$F:$L,7,FALSE)</f>
        <v>#N/A</v>
      </c>
      <c r="S554" s="71" t="e">
        <f>CONCATENATE(E554,":",VLOOKUP(J554,'Keyword &amp; Type ref'!F:H, 3,FALSE),":",$X554)</f>
        <v>#N/A</v>
      </c>
      <c r="T554" s="72" t="e">
        <f t="shared" si="18"/>
        <v>#N/A</v>
      </c>
      <c r="U554" s="73"/>
      <c r="V554" s="74" t="e">
        <f t="shared" si="17"/>
        <v>#N/A</v>
      </c>
      <c r="W554" s="75"/>
      <c r="X554" s="68"/>
      <c r="Y554" s="68"/>
      <c r="Z554" s="76"/>
      <c r="AA554" s="77" t="e">
        <f>INDEX('MFR_List ref'!$A:$A,MATCH($AB554,'MFR_List ref'!$B:$B,0))</f>
        <v>#N/A</v>
      </c>
      <c r="AB554" s="62"/>
      <c r="AC554" s="78"/>
      <c r="AD554" s="79"/>
      <c r="AE554" s="80"/>
      <c r="AF554" s="60"/>
      <c r="AG554" s="73"/>
      <c r="AH554" s="73"/>
      <c r="AI554" s="73"/>
      <c r="AJ554" s="60"/>
      <c r="AK554" s="73"/>
      <c r="AL554" s="73"/>
      <c r="AM554" s="81"/>
      <c r="AN554" s="73"/>
      <c r="AO554" s="78"/>
      <c r="AP554" s="78"/>
      <c r="AQ554" s="78"/>
      <c r="AR554" s="78"/>
      <c r="AS554" s="73"/>
      <c r="AT554" s="73"/>
      <c r="AU554" s="73"/>
      <c r="AV554" s="78"/>
      <c r="AW554" s="73"/>
      <c r="AX554" s="73"/>
      <c r="AY554" s="82"/>
      <c r="AZ554" s="82"/>
      <c r="BA554" s="73"/>
      <c r="BB554" s="73"/>
      <c r="BC554" s="82"/>
      <c r="BD554" s="73"/>
      <c r="BE554" s="73"/>
      <c r="BF554" s="73"/>
      <c r="BG554" s="73"/>
      <c r="BH554" s="82"/>
      <c r="BI554" s="82"/>
      <c r="BJ554" s="82"/>
      <c r="BK554" s="82"/>
      <c r="BL554" s="82"/>
      <c r="BM554" s="82"/>
      <c r="BN554" s="82"/>
      <c r="BO554" s="73"/>
      <c r="BP554" s="68"/>
      <c r="BQ554" s="73"/>
      <c r="BR554" s="48"/>
    </row>
    <row r="555" spans="1:70" s="47" customFormat="1" ht="34.799999999999997" customHeight="1" x14ac:dyDescent="0.3">
      <c r="A555" s="60"/>
      <c r="B555" s="61" t="e">
        <f>VLOOKUP(E555,'Active-Bldg List ref'!$A:$E,4,FALSE)</f>
        <v>#N/A</v>
      </c>
      <c r="C555" s="61" t="e">
        <f>VLOOKUP(E555,'Active-Bldg List ref'!$A:$E,5,FALSE)</f>
        <v>#N/A</v>
      </c>
      <c r="D555" s="61" t="e">
        <f>VLOOKUP(E555,'Active-Bldg List ref'!$A:$B,2,FALSE)</f>
        <v>#N/A</v>
      </c>
      <c r="E555" s="61" t="e">
        <f>INDEX('Active-Bldg List ref'!$A:$A,MATCH(F555,'Active-Bldg List ref'!$C:$C,0))</f>
        <v>#N/A</v>
      </c>
      <c r="F555" s="62"/>
      <c r="G555" s="63"/>
      <c r="H555" s="64"/>
      <c r="I555" s="61" t="e">
        <f>INDEX('Keyword &amp; Type ref'!B:B,MATCH(K555,'Keyword &amp; Type ref'!D:D,0))</f>
        <v>#N/A</v>
      </c>
      <c r="J555" s="66" t="e">
        <f>INDEX('Keyword &amp; Type ref'!F:F,MATCH(L555,'Keyword &amp; Type ref'!H:H,0))</f>
        <v>#N/A</v>
      </c>
      <c r="K555" s="65"/>
      <c r="L555" s="65"/>
      <c r="M555" s="62"/>
      <c r="N555" s="67"/>
      <c r="O555" s="68"/>
      <c r="P555" s="68"/>
      <c r="Q555" s="69" t="e">
        <f>INDEX('Keyword &amp; Type ref'!$F:$V,MATCH(J555,'Keyword &amp; Type ref'!$F:$F,0),MATCH(B555,'Keyword &amp; Type ref'!$1:$1,0))</f>
        <v>#N/A</v>
      </c>
      <c r="R555" s="70" t="e">
        <f>VLOOKUP(J555,'Keyword &amp; Type ref'!$F:$L,7,FALSE)</f>
        <v>#N/A</v>
      </c>
      <c r="S555" s="71" t="e">
        <f>CONCATENATE(E555,":",VLOOKUP(J555,'Keyword &amp; Type ref'!F:H, 3,FALSE),":",$X555)</f>
        <v>#N/A</v>
      </c>
      <c r="T555" s="72" t="e">
        <f t="shared" si="18"/>
        <v>#N/A</v>
      </c>
      <c r="U555" s="73"/>
      <c r="V555" s="74" t="e">
        <f t="shared" si="17"/>
        <v>#N/A</v>
      </c>
      <c r="W555" s="75"/>
      <c r="X555" s="68"/>
      <c r="Y555" s="68"/>
      <c r="Z555" s="76"/>
      <c r="AA555" s="77" t="e">
        <f>INDEX('MFR_List ref'!$A:$A,MATCH($AB555,'MFR_List ref'!$B:$B,0))</f>
        <v>#N/A</v>
      </c>
      <c r="AB555" s="62"/>
      <c r="AC555" s="78"/>
      <c r="AD555" s="79"/>
      <c r="AE555" s="80"/>
      <c r="AF555" s="60"/>
      <c r="AG555" s="73"/>
      <c r="AH555" s="73"/>
      <c r="AI555" s="73"/>
      <c r="AJ555" s="60"/>
      <c r="AK555" s="73"/>
      <c r="AL555" s="73"/>
      <c r="AM555" s="81"/>
      <c r="AN555" s="73"/>
      <c r="AO555" s="78"/>
      <c r="AP555" s="78"/>
      <c r="AQ555" s="78"/>
      <c r="AR555" s="78"/>
      <c r="AS555" s="73"/>
      <c r="AT555" s="73"/>
      <c r="AU555" s="73"/>
      <c r="AV555" s="78"/>
      <c r="AW555" s="73"/>
      <c r="AX555" s="73"/>
      <c r="AY555" s="82"/>
      <c r="AZ555" s="82"/>
      <c r="BA555" s="73"/>
      <c r="BB555" s="73"/>
      <c r="BC555" s="82"/>
      <c r="BD555" s="73"/>
      <c r="BE555" s="73"/>
      <c r="BF555" s="73"/>
      <c r="BG555" s="73"/>
      <c r="BH555" s="82"/>
      <c r="BI555" s="82"/>
      <c r="BJ555" s="82"/>
      <c r="BK555" s="82"/>
      <c r="BL555" s="82"/>
      <c r="BM555" s="82"/>
      <c r="BN555" s="82"/>
      <c r="BO555" s="73"/>
      <c r="BP555" s="68"/>
      <c r="BQ555" s="73"/>
      <c r="BR555" s="48"/>
    </row>
    <row r="556" spans="1:70" s="47" customFormat="1" ht="34.799999999999997" customHeight="1" x14ac:dyDescent="0.3">
      <c r="A556" s="60"/>
      <c r="B556" s="61" t="e">
        <f>VLOOKUP(E556,'Active-Bldg List ref'!$A:$E,4,FALSE)</f>
        <v>#N/A</v>
      </c>
      <c r="C556" s="61" t="e">
        <f>VLOOKUP(E556,'Active-Bldg List ref'!$A:$E,5,FALSE)</f>
        <v>#N/A</v>
      </c>
      <c r="D556" s="61" t="e">
        <f>VLOOKUP(E556,'Active-Bldg List ref'!$A:$B,2,FALSE)</f>
        <v>#N/A</v>
      </c>
      <c r="E556" s="61" t="e">
        <f>INDEX('Active-Bldg List ref'!$A:$A,MATCH(F556,'Active-Bldg List ref'!$C:$C,0))</f>
        <v>#N/A</v>
      </c>
      <c r="F556" s="62"/>
      <c r="G556" s="63"/>
      <c r="H556" s="64"/>
      <c r="I556" s="61" t="e">
        <f>INDEX('Keyword &amp; Type ref'!B:B,MATCH(K556,'Keyword &amp; Type ref'!D:D,0))</f>
        <v>#N/A</v>
      </c>
      <c r="J556" s="66" t="e">
        <f>INDEX('Keyword &amp; Type ref'!F:F,MATCH(L556,'Keyword &amp; Type ref'!H:H,0))</f>
        <v>#N/A</v>
      </c>
      <c r="K556" s="65"/>
      <c r="L556" s="65"/>
      <c r="M556" s="62"/>
      <c r="N556" s="67"/>
      <c r="O556" s="68"/>
      <c r="P556" s="68"/>
      <c r="Q556" s="69" t="e">
        <f>INDEX('Keyword &amp; Type ref'!$F:$V,MATCH(J556,'Keyword &amp; Type ref'!$F:$F,0),MATCH(B556,'Keyword &amp; Type ref'!$1:$1,0))</f>
        <v>#N/A</v>
      </c>
      <c r="R556" s="70" t="e">
        <f>VLOOKUP(J556,'Keyword &amp; Type ref'!$F:$L,7,FALSE)</f>
        <v>#N/A</v>
      </c>
      <c r="S556" s="71" t="e">
        <f>CONCATENATE(E556,":",VLOOKUP(J556,'Keyword &amp; Type ref'!F:H, 3,FALSE),":",$X556)</f>
        <v>#N/A</v>
      </c>
      <c r="T556" s="72" t="e">
        <f t="shared" si="18"/>
        <v>#N/A</v>
      </c>
      <c r="U556" s="73"/>
      <c r="V556" s="74" t="e">
        <f t="shared" si="17"/>
        <v>#N/A</v>
      </c>
      <c r="W556" s="75"/>
      <c r="X556" s="68"/>
      <c r="Y556" s="68"/>
      <c r="Z556" s="76"/>
      <c r="AA556" s="77" t="e">
        <f>INDEX('MFR_List ref'!$A:$A,MATCH($AB556,'MFR_List ref'!$B:$B,0))</f>
        <v>#N/A</v>
      </c>
      <c r="AB556" s="62"/>
      <c r="AC556" s="78"/>
      <c r="AD556" s="79"/>
      <c r="AE556" s="80"/>
      <c r="AF556" s="60"/>
      <c r="AG556" s="73"/>
      <c r="AH556" s="73"/>
      <c r="AI556" s="73"/>
      <c r="AJ556" s="60"/>
      <c r="AK556" s="73"/>
      <c r="AL556" s="73"/>
      <c r="AM556" s="81"/>
      <c r="AN556" s="73"/>
      <c r="AO556" s="78"/>
      <c r="AP556" s="78"/>
      <c r="AQ556" s="78"/>
      <c r="AR556" s="78"/>
      <c r="AS556" s="73"/>
      <c r="AT556" s="73"/>
      <c r="AU556" s="73"/>
      <c r="AV556" s="78"/>
      <c r="AW556" s="73"/>
      <c r="AX556" s="73"/>
      <c r="AY556" s="82"/>
      <c r="AZ556" s="82"/>
      <c r="BA556" s="73"/>
      <c r="BB556" s="73"/>
      <c r="BC556" s="82"/>
      <c r="BD556" s="73"/>
      <c r="BE556" s="73"/>
      <c r="BF556" s="73"/>
      <c r="BG556" s="73"/>
      <c r="BH556" s="82"/>
      <c r="BI556" s="82"/>
      <c r="BJ556" s="82"/>
      <c r="BK556" s="82"/>
      <c r="BL556" s="82"/>
      <c r="BM556" s="82"/>
      <c r="BN556" s="82"/>
      <c r="BO556" s="73"/>
      <c r="BP556" s="68"/>
      <c r="BQ556" s="73"/>
      <c r="BR556" s="48"/>
    </row>
    <row r="557" spans="1:70" s="47" customFormat="1" ht="34.799999999999997" customHeight="1" x14ac:dyDescent="0.3">
      <c r="A557" s="60"/>
      <c r="B557" s="61" t="e">
        <f>VLOOKUP(E557,'Active-Bldg List ref'!$A:$E,4,FALSE)</f>
        <v>#N/A</v>
      </c>
      <c r="C557" s="61" t="e">
        <f>VLOOKUP(E557,'Active-Bldg List ref'!$A:$E,5,FALSE)</f>
        <v>#N/A</v>
      </c>
      <c r="D557" s="61" t="e">
        <f>VLOOKUP(E557,'Active-Bldg List ref'!$A:$B,2,FALSE)</f>
        <v>#N/A</v>
      </c>
      <c r="E557" s="61" t="e">
        <f>INDEX('Active-Bldg List ref'!$A:$A,MATCH(F557,'Active-Bldg List ref'!$C:$C,0))</f>
        <v>#N/A</v>
      </c>
      <c r="F557" s="62"/>
      <c r="G557" s="63"/>
      <c r="H557" s="64"/>
      <c r="I557" s="61" t="e">
        <f>INDEX('Keyword &amp; Type ref'!B:B,MATCH(K557,'Keyword &amp; Type ref'!D:D,0))</f>
        <v>#N/A</v>
      </c>
      <c r="J557" s="66" t="e">
        <f>INDEX('Keyword &amp; Type ref'!F:F,MATCH(L557,'Keyword &amp; Type ref'!H:H,0))</f>
        <v>#N/A</v>
      </c>
      <c r="K557" s="65"/>
      <c r="L557" s="65"/>
      <c r="M557" s="62"/>
      <c r="N557" s="67"/>
      <c r="O557" s="68"/>
      <c r="P557" s="68"/>
      <c r="Q557" s="69" t="e">
        <f>INDEX('Keyword &amp; Type ref'!$F:$V,MATCH(J557,'Keyword &amp; Type ref'!$F:$F,0),MATCH(B557,'Keyword &amp; Type ref'!$1:$1,0))</f>
        <v>#N/A</v>
      </c>
      <c r="R557" s="70" t="e">
        <f>VLOOKUP(J557,'Keyword &amp; Type ref'!$F:$L,7,FALSE)</f>
        <v>#N/A</v>
      </c>
      <c r="S557" s="71" t="e">
        <f>CONCATENATE(E557,":",VLOOKUP(J557,'Keyword &amp; Type ref'!F:H, 3,FALSE),":",$X557)</f>
        <v>#N/A</v>
      </c>
      <c r="T557" s="72" t="e">
        <f t="shared" si="18"/>
        <v>#N/A</v>
      </c>
      <c r="U557" s="73"/>
      <c r="V557" s="74" t="e">
        <f t="shared" si="17"/>
        <v>#N/A</v>
      </c>
      <c r="W557" s="75"/>
      <c r="X557" s="68"/>
      <c r="Y557" s="68"/>
      <c r="Z557" s="76"/>
      <c r="AA557" s="77" t="e">
        <f>INDEX('MFR_List ref'!$A:$A,MATCH($AB557,'MFR_List ref'!$B:$B,0))</f>
        <v>#N/A</v>
      </c>
      <c r="AB557" s="62"/>
      <c r="AC557" s="78"/>
      <c r="AD557" s="79"/>
      <c r="AE557" s="80"/>
      <c r="AF557" s="60"/>
      <c r="AG557" s="73"/>
      <c r="AH557" s="73"/>
      <c r="AI557" s="73"/>
      <c r="AJ557" s="60"/>
      <c r="AK557" s="73"/>
      <c r="AL557" s="73"/>
      <c r="AM557" s="81"/>
      <c r="AN557" s="73"/>
      <c r="AO557" s="78"/>
      <c r="AP557" s="78"/>
      <c r="AQ557" s="78"/>
      <c r="AR557" s="78"/>
      <c r="AS557" s="73"/>
      <c r="AT557" s="73"/>
      <c r="AU557" s="73"/>
      <c r="AV557" s="78"/>
      <c r="AW557" s="73"/>
      <c r="AX557" s="73"/>
      <c r="AY557" s="82"/>
      <c r="AZ557" s="82"/>
      <c r="BA557" s="73"/>
      <c r="BB557" s="73"/>
      <c r="BC557" s="82"/>
      <c r="BD557" s="73"/>
      <c r="BE557" s="73"/>
      <c r="BF557" s="73"/>
      <c r="BG557" s="73"/>
      <c r="BH557" s="82"/>
      <c r="BI557" s="82"/>
      <c r="BJ557" s="82"/>
      <c r="BK557" s="82"/>
      <c r="BL557" s="82"/>
      <c r="BM557" s="82"/>
      <c r="BN557" s="82"/>
      <c r="BO557" s="73"/>
      <c r="BP557" s="68"/>
      <c r="BQ557" s="73"/>
      <c r="BR557" s="48"/>
    </row>
    <row r="558" spans="1:70" s="47" customFormat="1" ht="34.799999999999997" customHeight="1" x14ac:dyDescent="0.3">
      <c r="A558" s="60"/>
      <c r="B558" s="61" t="e">
        <f>VLOOKUP(E558,'Active-Bldg List ref'!$A:$E,4,FALSE)</f>
        <v>#N/A</v>
      </c>
      <c r="C558" s="61" t="e">
        <f>VLOOKUP(E558,'Active-Bldg List ref'!$A:$E,5,FALSE)</f>
        <v>#N/A</v>
      </c>
      <c r="D558" s="61" t="e">
        <f>VLOOKUP(E558,'Active-Bldg List ref'!$A:$B,2,FALSE)</f>
        <v>#N/A</v>
      </c>
      <c r="E558" s="61" t="e">
        <f>INDEX('Active-Bldg List ref'!$A:$A,MATCH(F558,'Active-Bldg List ref'!$C:$C,0))</f>
        <v>#N/A</v>
      </c>
      <c r="F558" s="62"/>
      <c r="G558" s="63"/>
      <c r="H558" s="64"/>
      <c r="I558" s="61" t="e">
        <f>INDEX('Keyword &amp; Type ref'!B:B,MATCH(K558,'Keyword &amp; Type ref'!D:D,0))</f>
        <v>#N/A</v>
      </c>
      <c r="J558" s="66" t="e">
        <f>INDEX('Keyword &amp; Type ref'!F:F,MATCH(L558,'Keyword &amp; Type ref'!H:H,0))</f>
        <v>#N/A</v>
      </c>
      <c r="K558" s="65"/>
      <c r="L558" s="65"/>
      <c r="M558" s="62"/>
      <c r="N558" s="67"/>
      <c r="O558" s="68"/>
      <c r="P558" s="68"/>
      <c r="Q558" s="69" t="e">
        <f>INDEX('Keyword &amp; Type ref'!$F:$V,MATCH(J558,'Keyword &amp; Type ref'!$F:$F,0),MATCH(B558,'Keyword &amp; Type ref'!$1:$1,0))</f>
        <v>#N/A</v>
      </c>
      <c r="R558" s="70" t="e">
        <f>VLOOKUP(J558,'Keyword &amp; Type ref'!$F:$L,7,FALSE)</f>
        <v>#N/A</v>
      </c>
      <c r="S558" s="71" t="e">
        <f>CONCATENATE(E558,":",VLOOKUP(J558,'Keyword &amp; Type ref'!F:H, 3,FALSE),":",$X558)</f>
        <v>#N/A</v>
      </c>
      <c r="T558" s="72" t="e">
        <f t="shared" si="18"/>
        <v>#N/A</v>
      </c>
      <c r="U558" s="73"/>
      <c r="V558" s="74" t="e">
        <f t="shared" si="17"/>
        <v>#N/A</v>
      </c>
      <c r="W558" s="75"/>
      <c r="X558" s="68"/>
      <c r="Y558" s="68"/>
      <c r="Z558" s="76"/>
      <c r="AA558" s="77" t="e">
        <f>INDEX('MFR_List ref'!$A:$A,MATCH($AB558,'MFR_List ref'!$B:$B,0))</f>
        <v>#N/A</v>
      </c>
      <c r="AB558" s="62"/>
      <c r="AC558" s="78"/>
      <c r="AD558" s="79"/>
      <c r="AE558" s="80"/>
      <c r="AF558" s="60"/>
      <c r="AG558" s="73"/>
      <c r="AH558" s="73"/>
      <c r="AI558" s="73"/>
      <c r="AJ558" s="60"/>
      <c r="AK558" s="73"/>
      <c r="AL558" s="73"/>
      <c r="AM558" s="81"/>
      <c r="AN558" s="73"/>
      <c r="AO558" s="78"/>
      <c r="AP558" s="78"/>
      <c r="AQ558" s="78"/>
      <c r="AR558" s="78"/>
      <c r="AS558" s="73"/>
      <c r="AT558" s="73"/>
      <c r="AU558" s="73"/>
      <c r="AV558" s="78"/>
      <c r="AW558" s="73"/>
      <c r="AX558" s="73"/>
      <c r="AY558" s="82"/>
      <c r="AZ558" s="82"/>
      <c r="BA558" s="73"/>
      <c r="BB558" s="73"/>
      <c r="BC558" s="82"/>
      <c r="BD558" s="73"/>
      <c r="BE558" s="73"/>
      <c r="BF558" s="73"/>
      <c r="BG558" s="73"/>
      <c r="BH558" s="82"/>
      <c r="BI558" s="82"/>
      <c r="BJ558" s="82"/>
      <c r="BK558" s="82"/>
      <c r="BL558" s="82"/>
      <c r="BM558" s="82"/>
      <c r="BN558" s="82"/>
      <c r="BO558" s="73"/>
      <c r="BP558" s="68"/>
      <c r="BQ558" s="73"/>
      <c r="BR558" s="48"/>
    </row>
    <row r="559" spans="1:70" s="47" customFormat="1" ht="34.799999999999997" customHeight="1" x14ac:dyDescent="0.3">
      <c r="A559" s="60"/>
      <c r="B559" s="61" t="e">
        <f>VLOOKUP(E559,'Active-Bldg List ref'!$A:$E,4,FALSE)</f>
        <v>#N/A</v>
      </c>
      <c r="C559" s="61" t="e">
        <f>VLOOKUP(E559,'Active-Bldg List ref'!$A:$E,5,FALSE)</f>
        <v>#N/A</v>
      </c>
      <c r="D559" s="61" t="e">
        <f>VLOOKUP(E559,'Active-Bldg List ref'!$A:$B,2,FALSE)</f>
        <v>#N/A</v>
      </c>
      <c r="E559" s="61" t="e">
        <f>INDEX('Active-Bldg List ref'!$A:$A,MATCH(F559,'Active-Bldg List ref'!$C:$C,0))</f>
        <v>#N/A</v>
      </c>
      <c r="F559" s="62"/>
      <c r="G559" s="63"/>
      <c r="H559" s="64"/>
      <c r="I559" s="61" t="e">
        <f>INDEX('Keyword &amp; Type ref'!B:B,MATCH(K559,'Keyword &amp; Type ref'!D:D,0))</f>
        <v>#N/A</v>
      </c>
      <c r="J559" s="66" t="e">
        <f>INDEX('Keyword &amp; Type ref'!F:F,MATCH(L559,'Keyword &amp; Type ref'!H:H,0))</f>
        <v>#N/A</v>
      </c>
      <c r="K559" s="65"/>
      <c r="L559" s="65"/>
      <c r="M559" s="62"/>
      <c r="N559" s="67"/>
      <c r="O559" s="68"/>
      <c r="P559" s="68"/>
      <c r="Q559" s="69" t="e">
        <f>INDEX('Keyword &amp; Type ref'!$F:$V,MATCH(J559,'Keyword &amp; Type ref'!$F:$F,0),MATCH(B559,'Keyword &amp; Type ref'!$1:$1,0))</f>
        <v>#N/A</v>
      </c>
      <c r="R559" s="70" t="e">
        <f>VLOOKUP(J559,'Keyword &amp; Type ref'!$F:$L,7,FALSE)</f>
        <v>#N/A</v>
      </c>
      <c r="S559" s="71" t="e">
        <f>CONCATENATE(E559,":",VLOOKUP(J559,'Keyword &amp; Type ref'!F:H, 3,FALSE),":",$X559)</f>
        <v>#N/A</v>
      </c>
      <c r="T559" s="72" t="e">
        <f t="shared" si="18"/>
        <v>#N/A</v>
      </c>
      <c r="U559" s="73"/>
      <c r="V559" s="74" t="e">
        <f t="shared" si="17"/>
        <v>#N/A</v>
      </c>
      <c r="W559" s="75"/>
      <c r="X559" s="68"/>
      <c r="Y559" s="68"/>
      <c r="Z559" s="76"/>
      <c r="AA559" s="77" t="e">
        <f>INDEX('MFR_List ref'!$A:$A,MATCH($AB559,'MFR_List ref'!$B:$B,0))</f>
        <v>#N/A</v>
      </c>
      <c r="AB559" s="62"/>
      <c r="AC559" s="78"/>
      <c r="AD559" s="79"/>
      <c r="AE559" s="80"/>
      <c r="AF559" s="60"/>
      <c r="AG559" s="73"/>
      <c r="AH559" s="73"/>
      <c r="AI559" s="73"/>
      <c r="AJ559" s="60"/>
      <c r="AK559" s="73"/>
      <c r="AL559" s="73"/>
      <c r="AM559" s="81"/>
      <c r="AN559" s="73"/>
      <c r="AO559" s="78"/>
      <c r="AP559" s="78"/>
      <c r="AQ559" s="78"/>
      <c r="AR559" s="78"/>
      <c r="AS559" s="73"/>
      <c r="AT559" s="73"/>
      <c r="AU559" s="73"/>
      <c r="AV559" s="78"/>
      <c r="AW559" s="73"/>
      <c r="AX559" s="73"/>
      <c r="AY559" s="82"/>
      <c r="AZ559" s="82"/>
      <c r="BA559" s="73"/>
      <c r="BB559" s="73"/>
      <c r="BC559" s="82"/>
      <c r="BD559" s="73"/>
      <c r="BE559" s="73"/>
      <c r="BF559" s="73"/>
      <c r="BG559" s="73"/>
      <c r="BH559" s="82"/>
      <c r="BI559" s="82"/>
      <c r="BJ559" s="82"/>
      <c r="BK559" s="82"/>
      <c r="BL559" s="82"/>
      <c r="BM559" s="82"/>
      <c r="BN559" s="82"/>
      <c r="BO559" s="73"/>
      <c r="BP559" s="68"/>
      <c r="BQ559" s="73"/>
      <c r="BR559" s="48"/>
    </row>
    <row r="560" spans="1:70" s="47" customFormat="1" ht="34.799999999999997" customHeight="1" x14ac:dyDescent="0.3">
      <c r="A560" s="60"/>
      <c r="B560" s="61" t="e">
        <f>VLOOKUP(E560,'Active-Bldg List ref'!$A:$E,4,FALSE)</f>
        <v>#N/A</v>
      </c>
      <c r="C560" s="61" t="e">
        <f>VLOOKUP(E560,'Active-Bldg List ref'!$A:$E,5,FALSE)</f>
        <v>#N/A</v>
      </c>
      <c r="D560" s="61" t="e">
        <f>VLOOKUP(E560,'Active-Bldg List ref'!$A:$B,2,FALSE)</f>
        <v>#N/A</v>
      </c>
      <c r="E560" s="61" t="e">
        <f>INDEX('Active-Bldg List ref'!$A:$A,MATCH(F560,'Active-Bldg List ref'!$C:$C,0))</f>
        <v>#N/A</v>
      </c>
      <c r="F560" s="62"/>
      <c r="G560" s="63"/>
      <c r="H560" s="64"/>
      <c r="I560" s="61" t="e">
        <f>INDEX('Keyword &amp; Type ref'!B:B,MATCH(K560,'Keyword &amp; Type ref'!D:D,0))</f>
        <v>#N/A</v>
      </c>
      <c r="J560" s="66" t="e">
        <f>INDEX('Keyword &amp; Type ref'!F:F,MATCH(L560,'Keyword &amp; Type ref'!H:H,0))</f>
        <v>#N/A</v>
      </c>
      <c r="K560" s="65"/>
      <c r="L560" s="65"/>
      <c r="M560" s="62"/>
      <c r="N560" s="67"/>
      <c r="O560" s="68"/>
      <c r="P560" s="68"/>
      <c r="Q560" s="69" t="e">
        <f>INDEX('Keyword &amp; Type ref'!$F:$V,MATCH(J560,'Keyword &amp; Type ref'!$F:$F,0),MATCH(B560,'Keyword &amp; Type ref'!$1:$1,0))</f>
        <v>#N/A</v>
      </c>
      <c r="R560" s="70" t="e">
        <f>VLOOKUP(J560,'Keyword &amp; Type ref'!$F:$L,7,FALSE)</f>
        <v>#N/A</v>
      </c>
      <c r="S560" s="71" t="e">
        <f>CONCATENATE(E560,":",VLOOKUP(J560,'Keyword &amp; Type ref'!F:H, 3,FALSE),":",$X560)</f>
        <v>#N/A</v>
      </c>
      <c r="T560" s="72" t="e">
        <f t="shared" si="18"/>
        <v>#N/A</v>
      </c>
      <c r="U560" s="73"/>
      <c r="V560" s="74" t="e">
        <f t="shared" si="17"/>
        <v>#N/A</v>
      </c>
      <c r="W560" s="75"/>
      <c r="X560" s="68"/>
      <c r="Y560" s="68"/>
      <c r="Z560" s="76"/>
      <c r="AA560" s="77" t="e">
        <f>INDEX('MFR_List ref'!$A:$A,MATCH($AB560,'MFR_List ref'!$B:$B,0))</f>
        <v>#N/A</v>
      </c>
      <c r="AB560" s="62"/>
      <c r="AC560" s="78"/>
      <c r="AD560" s="79"/>
      <c r="AE560" s="80"/>
      <c r="AF560" s="60"/>
      <c r="AG560" s="73"/>
      <c r="AH560" s="73"/>
      <c r="AI560" s="73"/>
      <c r="AJ560" s="60"/>
      <c r="AK560" s="73"/>
      <c r="AL560" s="73"/>
      <c r="AM560" s="81"/>
      <c r="AN560" s="73"/>
      <c r="AO560" s="78"/>
      <c r="AP560" s="78"/>
      <c r="AQ560" s="78"/>
      <c r="AR560" s="78"/>
      <c r="AS560" s="73"/>
      <c r="AT560" s="73"/>
      <c r="AU560" s="73"/>
      <c r="AV560" s="78"/>
      <c r="AW560" s="73"/>
      <c r="AX560" s="73"/>
      <c r="AY560" s="82"/>
      <c r="AZ560" s="82"/>
      <c r="BA560" s="73"/>
      <c r="BB560" s="73"/>
      <c r="BC560" s="82"/>
      <c r="BD560" s="73"/>
      <c r="BE560" s="73"/>
      <c r="BF560" s="73"/>
      <c r="BG560" s="73"/>
      <c r="BH560" s="82"/>
      <c r="BI560" s="82"/>
      <c r="BJ560" s="82"/>
      <c r="BK560" s="82"/>
      <c r="BL560" s="82"/>
      <c r="BM560" s="82"/>
      <c r="BN560" s="82"/>
      <c r="BO560" s="73"/>
      <c r="BP560" s="68"/>
      <c r="BQ560" s="73"/>
      <c r="BR560" s="48"/>
    </row>
    <row r="561" spans="1:70" s="47" customFormat="1" ht="34.799999999999997" customHeight="1" x14ac:dyDescent="0.3">
      <c r="A561" s="60"/>
      <c r="B561" s="61" t="e">
        <f>VLOOKUP(E561,'Active-Bldg List ref'!$A:$E,4,FALSE)</f>
        <v>#N/A</v>
      </c>
      <c r="C561" s="61" t="e">
        <f>VLOOKUP(E561,'Active-Bldg List ref'!$A:$E,5,FALSE)</f>
        <v>#N/A</v>
      </c>
      <c r="D561" s="61" t="e">
        <f>VLOOKUP(E561,'Active-Bldg List ref'!$A:$B,2,FALSE)</f>
        <v>#N/A</v>
      </c>
      <c r="E561" s="61" t="e">
        <f>INDEX('Active-Bldg List ref'!$A:$A,MATCH(F561,'Active-Bldg List ref'!$C:$C,0))</f>
        <v>#N/A</v>
      </c>
      <c r="F561" s="62"/>
      <c r="G561" s="63"/>
      <c r="H561" s="64"/>
      <c r="I561" s="61" t="e">
        <f>INDEX('Keyword &amp; Type ref'!B:B,MATCH(K561,'Keyword &amp; Type ref'!D:D,0))</f>
        <v>#N/A</v>
      </c>
      <c r="J561" s="66" t="e">
        <f>INDEX('Keyword &amp; Type ref'!F:F,MATCH(L561,'Keyword &amp; Type ref'!H:H,0))</f>
        <v>#N/A</v>
      </c>
      <c r="K561" s="65"/>
      <c r="L561" s="65"/>
      <c r="M561" s="62"/>
      <c r="N561" s="67"/>
      <c r="O561" s="68"/>
      <c r="P561" s="68"/>
      <c r="Q561" s="69" t="e">
        <f>INDEX('Keyword &amp; Type ref'!$F:$V,MATCH(J561,'Keyword &amp; Type ref'!$F:$F,0),MATCH(B561,'Keyword &amp; Type ref'!$1:$1,0))</f>
        <v>#N/A</v>
      </c>
      <c r="R561" s="70" t="e">
        <f>VLOOKUP(J561,'Keyword &amp; Type ref'!$F:$L,7,FALSE)</f>
        <v>#N/A</v>
      </c>
      <c r="S561" s="71" t="e">
        <f>CONCATENATE(E561,":",VLOOKUP(J561,'Keyword &amp; Type ref'!F:H, 3,FALSE),":",$X561)</f>
        <v>#N/A</v>
      </c>
      <c r="T561" s="72" t="e">
        <f t="shared" si="18"/>
        <v>#N/A</v>
      </c>
      <c r="U561" s="73"/>
      <c r="V561" s="74" t="e">
        <f t="shared" si="17"/>
        <v>#N/A</v>
      </c>
      <c r="W561" s="75"/>
      <c r="X561" s="68"/>
      <c r="Y561" s="68"/>
      <c r="Z561" s="76"/>
      <c r="AA561" s="77" t="e">
        <f>INDEX('MFR_List ref'!$A:$A,MATCH($AB561,'MFR_List ref'!$B:$B,0))</f>
        <v>#N/A</v>
      </c>
      <c r="AB561" s="62"/>
      <c r="AC561" s="78"/>
      <c r="AD561" s="79"/>
      <c r="AE561" s="80"/>
      <c r="AF561" s="60"/>
      <c r="AG561" s="73"/>
      <c r="AH561" s="73"/>
      <c r="AI561" s="73"/>
      <c r="AJ561" s="60"/>
      <c r="AK561" s="73"/>
      <c r="AL561" s="73"/>
      <c r="AM561" s="81"/>
      <c r="AN561" s="73"/>
      <c r="AO561" s="78"/>
      <c r="AP561" s="78"/>
      <c r="AQ561" s="78"/>
      <c r="AR561" s="78"/>
      <c r="AS561" s="73"/>
      <c r="AT561" s="73"/>
      <c r="AU561" s="73"/>
      <c r="AV561" s="78"/>
      <c r="AW561" s="73"/>
      <c r="AX561" s="73"/>
      <c r="AY561" s="82"/>
      <c r="AZ561" s="82"/>
      <c r="BA561" s="73"/>
      <c r="BB561" s="73"/>
      <c r="BC561" s="82"/>
      <c r="BD561" s="73"/>
      <c r="BE561" s="73"/>
      <c r="BF561" s="73"/>
      <c r="BG561" s="73"/>
      <c r="BH561" s="82"/>
      <c r="BI561" s="82"/>
      <c r="BJ561" s="82"/>
      <c r="BK561" s="82"/>
      <c r="BL561" s="82"/>
      <c r="BM561" s="82"/>
      <c r="BN561" s="82"/>
      <c r="BO561" s="73"/>
      <c r="BP561" s="68"/>
      <c r="BQ561" s="73"/>
      <c r="BR561" s="48"/>
    </row>
    <row r="562" spans="1:70" s="47" customFormat="1" ht="34.799999999999997" customHeight="1" x14ac:dyDescent="0.3">
      <c r="A562" s="60"/>
      <c r="B562" s="61" t="e">
        <f>VLOOKUP(E562,'Active-Bldg List ref'!$A:$E,4,FALSE)</f>
        <v>#N/A</v>
      </c>
      <c r="C562" s="61" t="e">
        <f>VLOOKUP(E562,'Active-Bldg List ref'!$A:$E,5,FALSE)</f>
        <v>#N/A</v>
      </c>
      <c r="D562" s="61" t="e">
        <f>VLOOKUP(E562,'Active-Bldg List ref'!$A:$B,2,FALSE)</f>
        <v>#N/A</v>
      </c>
      <c r="E562" s="61" t="e">
        <f>INDEX('Active-Bldg List ref'!$A:$A,MATCH(F562,'Active-Bldg List ref'!$C:$C,0))</f>
        <v>#N/A</v>
      </c>
      <c r="F562" s="62"/>
      <c r="G562" s="63"/>
      <c r="H562" s="64"/>
      <c r="I562" s="61" t="e">
        <f>INDEX('Keyword &amp; Type ref'!B:B,MATCH(K562,'Keyword &amp; Type ref'!D:D,0))</f>
        <v>#N/A</v>
      </c>
      <c r="J562" s="66" t="e">
        <f>INDEX('Keyword &amp; Type ref'!F:F,MATCH(L562,'Keyword &amp; Type ref'!H:H,0))</f>
        <v>#N/A</v>
      </c>
      <c r="K562" s="65"/>
      <c r="L562" s="65"/>
      <c r="M562" s="62"/>
      <c r="N562" s="67"/>
      <c r="O562" s="68"/>
      <c r="P562" s="68"/>
      <c r="Q562" s="69" t="e">
        <f>INDEX('Keyword &amp; Type ref'!$F:$V,MATCH(J562,'Keyword &amp; Type ref'!$F:$F,0),MATCH(B562,'Keyword &amp; Type ref'!$1:$1,0))</f>
        <v>#N/A</v>
      </c>
      <c r="R562" s="70" t="e">
        <f>VLOOKUP(J562,'Keyword &amp; Type ref'!$F:$L,7,FALSE)</f>
        <v>#N/A</v>
      </c>
      <c r="S562" s="71" t="e">
        <f>CONCATENATE(E562,":",VLOOKUP(J562,'Keyword &amp; Type ref'!F:H, 3,FALSE),":",$X562)</f>
        <v>#N/A</v>
      </c>
      <c r="T562" s="72" t="e">
        <f t="shared" si="18"/>
        <v>#N/A</v>
      </c>
      <c r="U562" s="73"/>
      <c r="V562" s="74" t="e">
        <f t="shared" si="17"/>
        <v>#N/A</v>
      </c>
      <c r="W562" s="75"/>
      <c r="X562" s="68"/>
      <c r="Y562" s="68"/>
      <c r="Z562" s="76"/>
      <c r="AA562" s="77" t="e">
        <f>INDEX('MFR_List ref'!$A:$A,MATCH($AB562,'MFR_List ref'!$B:$B,0))</f>
        <v>#N/A</v>
      </c>
      <c r="AB562" s="62"/>
      <c r="AC562" s="78"/>
      <c r="AD562" s="79"/>
      <c r="AE562" s="80"/>
      <c r="AF562" s="60"/>
      <c r="AG562" s="73"/>
      <c r="AH562" s="73"/>
      <c r="AI562" s="73"/>
      <c r="AJ562" s="60"/>
      <c r="AK562" s="73"/>
      <c r="AL562" s="73"/>
      <c r="AM562" s="81"/>
      <c r="AN562" s="73"/>
      <c r="AO562" s="78"/>
      <c r="AP562" s="78"/>
      <c r="AQ562" s="78"/>
      <c r="AR562" s="78"/>
      <c r="AS562" s="73"/>
      <c r="AT562" s="73"/>
      <c r="AU562" s="73"/>
      <c r="AV562" s="78"/>
      <c r="AW562" s="73"/>
      <c r="AX562" s="73"/>
      <c r="AY562" s="82"/>
      <c r="AZ562" s="82"/>
      <c r="BA562" s="73"/>
      <c r="BB562" s="73"/>
      <c r="BC562" s="82"/>
      <c r="BD562" s="73"/>
      <c r="BE562" s="73"/>
      <c r="BF562" s="73"/>
      <c r="BG562" s="73"/>
      <c r="BH562" s="82"/>
      <c r="BI562" s="82"/>
      <c r="BJ562" s="82"/>
      <c r="BK562" s="82"/>
      <c r="BL562" s="82"/>
      <c r="BM562" s="82"/>
      <c r="BN562" s="82"/>
      <c r="BO562" s="73"/>
      <c r="BP562" s="68"/>
      <c r="BQ562" s="73"/>
      <c r="BR562" s="48"/>
    </row>
    <row r="563" spans="1:70" s="47" customFormat="1" ht="34.799999999999997" customHeight="1" x14ac:dyDescent="0.3">
      <c r="A563" s="60"/>
      <c r="B563" s="61" t="e">
        <f>VLOOKUP(E563,'Active-Bldg List ref'!$A:$E,4,FALSE)</f>
        <v>#N/A</v>
      </c>
      <c r="C563" s="61" t="e">
        <f>VLOOKUP(E563,'Active-Bldg List ref'!$A:$E,5,FALSE)</f>
        <v>#N/A</v>
      </c>
      <c r="D563" s="61" t="e">
        <f>VLOOKUP(E563,'Active-Bldg List ref'!$A:$B,2,FALSE)</f>
        <v>#N/A</v>
      </c>
      <c r="E563" s="61" t="e">
        <f>INDEX('Active-Bldg List ref'!$A:$A,MATCH(F563,'Active-Bldg List ref'!$C:$C,0))</f>
        <v>#N/A</v>
      </c>
      <c r="F563" s="62"/>
      <c r="G563" s="63"/>
      <c r="H563" s="64"/>
      <c r="I563" s="61" t="e">
        <f>INDEX('Keyword &amp; Type ref'!B:B,MATCH(K563,'Keyword &amp; Type ref'!D:D,0))</f>
        <v>#N/A</v>
      </c>
      <c r="J563" s="66" t="e">
        <f>INDEX('Keyword &amp; Type ref'!F:F,MATCH(L563,'Keyword &amp; Type ref'!H:H,0))</f>
        <v>#N/A</v>
      </c>
      <c r="K563" s="65"/>
      <c r="L563" s="65"/>
      <c r="M563" s="62"/>
      <c r="N563" s="67"/>
      <c r="O563" s="68"/>
      <c r="P563" s="68"/>
      <c r="Q563" s="69" t="e">
        <f>INDEX('Keyword &amp; Type ref'!$F:$V,MATCH(J563,'Keyword &amp; Type ref'!$F:$F,0),MATCH(B563,'Keyword &amp; Type ref'!$1:$1,0))</f>
        <v>#N/A</v>
      </c>
      <c r="R563" s="70" t="e">
        <f>VLOOKUP(J563,'Keyword &amp; Type ref'!$F:$L,7,FALSE)</f>
        <v>#N/A</v>
      </c>
      <c r="S563" s="71" t="e">
        <f>CONCATENATE(E563,":",VLOOKUP(J563,'Keyword &amp; Type ref'!F:H, 3,FALSE),":",$X563)</f>
        <v>#N/A</v>
      </c>
      <c r="T563" s="72" t="e">
        <f t="shared" si="18"/>
        <v>#N/A</v>
      </c>
      <c r="U563" s="73"/>
      <c r="V563" s="74" t="e">
        <f t="shared" si="17"/>
        <v>#N/A</v>
      </c>
      <c r="W563" s="75"/>
      <c r="X563" s="68"/>
      <c r="Y563" s="68"/>
      <c r="Z563" s="76"/>
      <c r="AA563" s="77" t="e">
        <f>INDEX('MFR_List ref'!$A:$A,MATCH($AB563,'MFR_List ref'!$B:$B,0))</f>
        <v>#N/A</v>
      </c>
      <c r="AB563" s="62"/>
      <c r="AC563" s="78"/>
      <c r="AD563" s="79"/>
      <c r="AE563" s="80"/>
      <c r="AF563" s="60"/>
      <c r="AG563" s="73"/>
      <c r="AH563" s="73"/>
      <c r="AI563" s="73"/>
      <c r="AJ563" s="60"/>
      <c r="AK563" s="73"/>
      <c r="AL563" s="73"/>
      <c r="AM563" s="81"/>
      <c r="AN563" s="73"/>
      <c r="AO563" s="78"/>
      <c r="AP563" s="78"/>
      <c r="AQ563" s="78"/>
      <c r="AR563" s="78"/>
      <c r="AS563" s="73"/>
      <c r="AT563" s="73"/>
      <c r="AU563" s="73"/>
      <c r="AV563" s="78"/>
      <c r="AW563" s="73"/>
      <c r="AX563" s="73"/>
      <c r="AY563" s="82"/>
      <c r="AZ563" s="82"/>
      <c r="BA563" s="73"/>
      <c r="BB563" s="73"/>
      <c r="BC563" s="82"/>
      <c r="BD563" s="73"/>
      <c r="BE563" s="73"/>
      <c r="BF563" s="73"/>
      <c r="BG563" s="73"/>
      <c r="BH563" s="82"/>
      <c r="BI563" s="82"/>
      <c r="BJ563" s="82"/>
      <c r="BK563" s="82"/>
      <c r="BL563" s="82"/>
      <c r="BM563" s="82"/>
      <c r="BN563" s="82"/>
      <c r="BO563" s="73"/>
      <c r="BP563" s="68"/>
      <c r="BQ563" s="73"/>
      <c r="BR563" s="48"/>
    </row>
    <row r="564" spans="1:70" s="47" customFormat="1" ht="34.799999999999997" customHeight="1" x14ac:dyDescent="0.3">
      <c r="A564" s="60"/>
      <c r="B564" s="61" t="e">
        <f>VLOOKUP(E564,'Active-Bldg List ref'!$A:$E,4,FALSE)</f>
        <v>#N/A</v>
      </c>
      <c r="C564" s="61" t="e">
        <f>VLOOKUP(E564,'Active-Bldg List ref'!$A:$E,5,FALSE)</f>
        <v>#N/A</v>
      </c>
      <c r="D564" s="61" t="e">
        <f>VLOOKUP(E564,'Active-Bldg List ref'!$A:$B,2,FALSE)</f>
        <v>#N/A</v>
      </c>
      <c r="E564" s="61" t="e">
        <f>INDEX('Active-Bldg List ref'!$A:$A,MATCH(F564,'Active-Bldg List ref'!$C:$C,0))</f>
        <v>#N/A</v>
      </c>
      <c r="F564" s="62"/>
      <c r="G564" s="63"/>
      <c r="H564" s="64"/>
      <c r="I564" s="61" t="e">
        <f>INDEX('Keyword &amp; Type ref'!B:B,MATCH(K564,'Keyword &amp; Type ref'!D:D,0))</f>
        <v>#N/A</v>
      </c>
      <c r="J564" s="66" t="e">
        <f>INDEX('Keyword &amp; Type ref'!F:F,MATCH(L564,'Keyword &amp; Type ref'!H:H,0))</f>
        <v>#N/A</v>
      </c>
      <c r="K564" s="65"/>
      <c r="L564" s="65"/>
      <c r="M564" s="62"/>
      <c r="N564" s="67"/>
      <c r="O564" s="68"/>
      <c r="P564" s="68"/>
      <c r="Q564" s="69" t="e">
        <f>INDEX('Keyword &amp; Type ref'!$F:$V,MATCH(J564,'Keyword &amp; Type ref'!$F:$F,0),MATCH(B564,'Keyword &amp; Type ref'!$1:$1,0))</f>
        <v>#N/A</v>
      </c>
      <c r="R564" s="70" t="e">
        <f>VLOOKUP(J564,'Keyword &amp; Type ref'!$F:$L,7,FALSE)</f>
        <v>#N/A</v>
      </c>
      <c r="S564" s="71" t="e">
        <f>CONCATENATE(E564,":",VLOOKUP(J564,'Keyword &amp; Type ref'!F:H, 3,FALSE),":",$X564)</f>
        <v>#N/A</v>
      </c>
      <c r="T564" s="72" t="e">
        <f t="shared" si="18"/>
        <v>#N/A</v>
      </c>
      <c r="U564" s="73"/>
      <c r="V564" s="74" t="e">
        <f t="shared" si="17"/>
        <v>#N/A</v>
      </c>
      <c r="W564" s="75"/>
      <c r="X564" s="68"/>
      <c r="Y564" s="68"/>
      <c r="Z564" s="76"/>
      <c r="AA564" s="77" t="e">
        <f>INDEX('MFR_List ref'!$A:$A,MATCH($AB564,'MFR_List ref'!$B:$B,0))</f>
        <v>#N/A</v>
      </c>
      <c r="AB564" s="62"/>
      <c r="AC564" s="78"/>
      <c r="AD564" s="79"/>
      <c r="AE564" s="80"/>
      <c r="AF564" s="60"/>
      <c r="AG564" s="73"/>
      <c r="AH564" s="73"/>
      <c r="AI564" s="73"/>
      <c r="AJ564" s="60"/>
      <c r="AK564" s="73"/>
      <c r="AL564" s="73"/>
      <c r="AM564" s="81"/>
      <c r="AN564" s="73"/>
      <c r="AO564" s="78"/>
      <c r="AP564" s="78"/>
      <c r="AQ564" s="78"/>
      <c r="AR564" s="78"/>
      <c r="AS564" s="73"/>
      <c r="AT564" s="73"/>
      <c r="AU564" s="73"/>
      <c r="AV564" s="78"/>
      <c r="AW564" s="73"/>
      <c r="AX564" s="73"/>
      <c r="AY564" s="82"/>
      <c r="AZ564" s="82"/>
      <c r="BA564" s="73"/>
      <c r="BB564" s="73"/>
      <c r="BC564" s="82"/>
      <c r="BD564" s="73"/>
      <c r="BE564" s="73"/>
      <c r="BF564" s="73"/>
      <c r="BG564" s="73"/>
      <c r="BH564" s="82"/>
      <c r="BI564" s="82"/>
      <c r="BJ564" s="82"/>
      <c r="BK564" s="82"/>
      <c r="BL564" s="82"/>
      <c r="BM564" s="82"/>
      <c r="BN564" s="82"/>
      <c r="BO564" s="73"/>
      <c r="BP564" s="68"/>
      <c r="BQ564" s="73"/>
      <c r="BR564" s="48"/>
    </row>
    <row r="565" spans="1:70" s="47" customFormat="1" ht="34.799999999999997" customHeight="1" x14ac:dyDescent="0.3">
      <c r="A565" s="60"/>
      <c r="B565" s="61" t="e">
        <f>VLOOKUP(E565,'Active-Bldg List ref'!$A:$E,4,FALSE)</f>
        <v>#N/A</v>
      </c>
      <c r="C565" s="61" t="e">
        <f>VLOOKUP(E565,'Active-Bldg List ref'!$A:$E,5,FALSE)</f>
        <v>#N/A</v>
      </c>
      <c r="D565" s="61" t="e">
        <f>VLOOKUP(E565,'Active-Bldg List ref'!$A:$B,2,FALSE)</f>
        <v>#N/A</v>
      </c>
      <c r="E565" s="61" t="e">
        <f>INDEX('Active-Bldg List ref'!$A:$A,MATCH(F565,'Active-Bldg List ref'!$C:$C,0))</f>
        <v>#N/A</v>
      </c>
      <c r="F565" s="62"/>
      <c r="G565" s="63"/>
      <c r="H565" s="64"/>
      <c r="I565" s="61" t="e">
        <f>INDEX('Keyword &amp; Type ref'!B:B,MATCH(K565,'Keyword &amp; Type ref'!D:D,0))</f>
        <v>#N/A</v>
      </c>
      <c r="J565" s="66" t="e">
        <f>INDEX('Keyword &amp; Type ref'!F:F,MATCH(L565,'Keyword &amp; Type ref'!H:H,0))</f>
        <v>#N/A</v>
      </c>
      <c r="K565" s="65"/>
      <c r="L565" s="65"/>
      <c r="M565" s="62"/>
      <c r="N565" s="67"/>
      <c r="O565" s="68"/>
      <c r="P565" s="68"/>
      <c r="Q565" s="69" t="e">
        <f>INDEX('Keyword &amp; Type ref'!$F:$V,MATCH(J565,'Keyword &amp; Type ref'!$F:$F,0),MATCH(B565,'Keyword &amp; Type ref'!$1:$1,0))</f>
        <v>#N/A</v>
      </c>
      <c r="R565" s="70" t="e">
        <f>VLOOKUP(J565,'Keyword &amp; Type ref'!$F:$L,7,FALSE)</f>
        <v>#N/A</v>
      </c>
      <c r="S565" s="71" t="e">
        <f>CONCATENATE(E565,":",VLOOKUP(J565,'Keyword &amp; Type ref'!F:H, 3,FALSE),":",$X565)</f>
        <v>#N/A</v>
      </c>
      <c r="T565" s="72" t="e">
        <f t="shared" si="18"/>
        <v>#N/A</v>
      </c>
      <c r="U565" s="73"/>
      <c r="V565" s="74" t="e">
        <f t="shared" si="17"/>
        <v>#N/A</v>
      </c>
      <c r="W565" s="75"/>
      <c r="X565" s="68"/>
      <c r="Y565" s="68"/>
      <c r="Z565" s="76"/>
      <c r="AA565" s="77" t="e">
        <f>INDEX('MFR_List ref'!$A:$A,MATCH($AB565,'MFR_List ref'!$B:$B,0))</f>
        <v>#N/A</v>
      </c>
      <c r="AB565" s="62"/>
      <c r="AC565" s="78"/>
      <c r="AD565" s="79"/>
      <c r="AE565" s="80"/>
      <c r="AF565" s="60"/>
      <c r="AG565" s="73"/>
      <c r="AH565" s="73"/>
      <c r="AI565" s="73"/>
      <c r="AJ565" s="60"/>
      <c r="AK565" s="73"/>
      <c r="AL565" s="73"/>
      <c r="AM565" s="81"/>
      <c r="AN565" s="73"/>
      <c r="AO565" s="78"/>
      <c r="AP565" s="78"/>
      <c r="AQ565" s="78"/>
      <c r="AR565" s="78"/>
      <c r="AS565" s="73"/>
      <c r="AT565" s="73"/>
      <c r="AU565" s="73"/>
      <c r="AV565" s="78"/>
      <c r="AW565" s="73"/>
      <c r="AX565" s="73"/>
      <c r="AY565" s="82"/>
      <c r="AZ565" s="82"/>
      <c r="BA565" s="73"/>
      <c r="BB565" s="73"/>
      <c r="BC565" s="82"/>
      <c r="BD565" s="73"/>
      <c r="BE565" s="73"/>
      <c r="BF565" s="73"/>
      <c r="BG565" s="73"/>
      <c r="BH565" s="82"/>
      <c r="BI565" s="82"/>
      <c r="BJ565" s="82"/>
      <c r="BK565" s="82"/>
      <c r="BL565" s="82"/>
      <c r="BM565" s="82"/>
      <c r="BN565" s="82"/>
      <c r="BO565" s="73"/>
      <c r="BP565" s="68"/>
      <c r="BQ565" s="73"/>
      <c r="BR565" s="48"/>
    </row>
    <row r="566" spans="1:70" s="47" customFormat="1" ht="34.799999999999997" customHeight="1" x14ac:dyDescent="0.3">
      <c r="A566" s="60"/>
      <c r="B566" s="61" t="e">
        <f>VLOOKUP(E566,'Active-Bldg List ref'!$A:$E,4,FALSE)</f>
        <v>#N/A</v>
      </c>
      <c r="C566" s="61" t="e">
        <f>VLOOKUP(E566,'Active-Bldg List ref'!$A:$E,5,FALSE)</f>
        <v>#N/A</v>
      </c>
      <c r="D566" s="61" t="e">
        <f>VLOOKUP(E566,'Active-Bldg List ref'!$A:$B,2,FALSE)</f>
        <v>#N/A</v>
      </c>
      <c r="E566" s="61" t="e">
        <f>INDEX('Active-Bldg List ref'!$A:$A,MATCH(F566,'Active-Bldg List ref'!$C:$C,0))</f>
        <v>#N/A</v>
      </c>
      <c r="F566" s="62"/>
      <c r="G566" s="63"/>
      <c r="H566" s="64"/>
      <c r="I566" s="61" t="e">
        <f>INDEX('Keyword &amp; Type ref'!B:B,MATCH(K566,'Keyword &amp; Type ref'!D:D,0))</f>
        <v>#N/A</v>
      </c>
      <c r="J566" s="66" t="e">
        <f>INDEX('Keyword &amp; Type ref'!F:F,MATCH(L566,'Keyword &amp; Type ref'!H:H,0))</f>
        <v>#N/A</v>
      </c>
      <c r="K566" s="65"/>
      <c r="L566" s="65"/>
      <c r="M566" s="62"/>
      <c r="N566" s="67"/>
      <c r="O566" s="68"/>
      <c r="P566" s="68"/>
      <c r="Q566" s="69" t="e">
        <f>INDEX('Keyword &amp; Type ref'!$F:$V,MATCH(J566,'Keyword &amp; Type ref'!$F:$F,0),MATCH(B566,'Keyword &amp; Type ref'!$1:$1,0))</f>
        <v>#N/A</v>
      </c>
      <c r="R566" s="70" t="e">
        <f>VLOOKUP(J566,'Keyword &amp; Type ref'!$F:$L,7,FALSE)</f>
        <v>#N/A</v>
      </c>
      <c r="S566" s="71" t="e">
        <f>CONCATENATE(E566,":",VLOOKUP(J566,'Keyword &amp; Type ref'!F:H, 3,FALSE),":",$X566)</f>
        <v>#N/A</v>
      </c>
      <c r="T566" s="72" t="e">
        <f t="shared" si="18"/>
        <v>#N/A</v>
      </c>
      <c r="U566" s="73"/>
      <c r="V566" s="74" t="e">
        <f t="shared" si="17"/>
        <v>#N/A</v>
      </c>
      <c r="W566" s="75"/>
      <c r="X566" s="68"/>
      <c r="Y566" s="68"/>
      <c r="Z566" s="76"/>
      <c r="AA566" s="77" t="e">
        <f>INDEX('MFR_List ref'!$A:$A,MATCH($AB566,'MFR_List ref'!$B:$B,0))</f>
        <v>#N/A</v>
      </c>
      <c r="AB566" s="62"/>
      <c r="AC566" s="78"/>
      <c r="AD566" s="79"/>
      <c r="AE566" s="80"/>
      <c r="AF566" s="60"/>
      <c r="AG566" s="73"/>
      <c r="AH566" s="73"/>
      <c r="AI566" s="73"/>
      <c r="AJ566" s="60"/>
      <c r="AK566" s="73"/>
      <c r="AL566" s="73"/>
      <c r="AM566" s="81"/>
      <c r="AN566" s="73"/>
      <c r="AO566" s="78"/>
      <c r="AP566" s="78"/>
      <c r="AQ566" s="78"/>
      <c r="AR566" s="78"/>
      <c r="AS566" s="73"/>
      <c r="AT566" s="73"/>
      <c r="AU566" s="73"/>
      <c r="AV566" s="78"/>
      <c r="AW566" s="73"/>
      <c r="AX566" s="73"/>
      <c r="AY566" s="82"/>
      <c r="AZ566" s="82"/>
      <c r="BA566" s="73"/>
      <c r="BB566" s="73"/>
      <c r="BC566" s="82"/>
      <c r="BD566" s="73"/>
      <c r="BE566" s="73"/>
      <c r="BF566" s="73"/>
      <c r="BG566" s="73"/>
      <c r="BH566" s="82"/>
      <c r="BI566" s="82"/>
      <c r="BJ566" s="82"/>
      <c r="BK566" s="82"/>
      <c r="BL566" s="82"/>
      <c r="BM566" s="82"/>
      <c r="BN566" s="82"/>
      <c r="BO566" s="73"/>
      <c r="BP566" s="68"/>
      <c r="BQ566" s="73"/>
      <c r="BR566" s="48"/>
    </row>
    <row r="567" spans="1:70" s="47" customFormat="1" ht="34.799999999999997" customHeight="1" x14ac:dyDescent="0.3">
      <c r="A567" s="60"/>
      <c r="B567" s="61" t="e">
        <f>VLOOKUP(E567,'Active-Bldg List ref'!$A:$E,4,FALSE)</f>
        <v>#N/A</v>
      </c>
      <c r="C567" s="61" t="e">
        <f>VLOOKUP(E567,'Active-Bldg List ref'!$A:$E,5,FALSE)</f>
        <v>#N/A</v>
      </c>
      <c r="D567" s="61" t="e">
        <f>VLOOKUP(E567,'Active-Bldg List ref'!$A:$B,2,FALSE)</f>
        <v>#N/A</v>
      </c>
      <c r="E567" s="61" t="e">
        <f>INDEX('Active-Bldg List ref'!$A:$A,MATCH(F567,'Active-Bldg List ref'!$C:$C,0))</f>
        <v>#N/A</v>
      </c>
      <c r="F567" s="62"/>
      <c r="G567" s="63"/>
      <c r="H567" s="64"/>
      <c r="I567" s="61" t="e">
        <f>INDEX('Keyword &amp; Type ref'!B:B,MATCH(K567,'Keyword &amp; Type ref'!D:D,0))</f>
        <v>#N/A</v>
      </c>
      <c r="J567" s="66" t="e">
        <f>INDEX('Keyword &amp; Type ref'!F:F,MATCH(L567,'Keyword &amp; Type ref'!H:H,0))</f>
        <v>#N/A</v>
      </c>
      <c r="K567" s="65"/>
      <c r="L567" s="65"/>
      <c r="M567" s="62"/>
      <c r="N567" s="67"/>
      <c r="O567" s="68"/>
      <c r="P567" s="68"/>
      <c r="Q567" s="69" t="e">
        <f>INDEX('Keyword &amp; Type ref'!$F:$V,MATCH(J567,'Keyword &amp; Type ref'!$F:$F,0),MATCH(B567,'Keyword &amp; Type ref'!$1:$1,0))</f>
        <v>#N/A</v>
      </c>
      <c r="R567" s="70" t="e">
        <f>VLOOKUP(J567,'Keyword &amp; Type ref'!$F:$L,7,FALSE)</f>
        <v>#N/A</v>
      </c>
      <c r="S567" s="71" t="e">
        <f>CONCATENATE(E567,":",VLOOKUP(J567,'Keyword &amp; Type ref'!F:H, 3,FALSE),":",$X567)</f>
        <v>#N/A</v>
      </c>
      <c r="T567" s="72" t="e">
        <f t="shared" si="18"/>
        <v>#N/A</v>
      </c>
      <c r="U567" s="73"/>
      <c r="V567" s="74" t="e">
        <f t="shared" si="17"/>
        <v>#N/A</v>
      </c>
      <c r="W567" s="75"/>
      <c r="X567" s="68"/>
      <c r="Y567" s="68"/>
      <c r="Z567" s="76"/>
      <c r="AA567" s="77" t="e">
        <f>INDEX('MFR_List ref'!$A:$A,MATCH($AB567,'MFR_List ref'!$B:$B,0))</f>
        <v>#N/A</v>
      </c>
      <c r="AB567" s="62"/>
      <c r="AC567" s="78"/>
      <c r="AD567" s="79"/>
      <c r="AE567" s="80"/>
      <c r="AF567" s="60"/>
      <c r="AG567" s="73"/>
      <c r="AH567" s="73"/>
      <c r="AI567" s="73"/>
      <c r="AJ567" s="60"/>
      <c r="AK567" s="73"/>
      <c r="AL567" s="73"/>
      <c r="AM567" s="81"/>
      <c r="AN567" s="73"/>
      <c r="AO567" s="78"/>
      <c r="AP567" s="78"/>
      <c r="AQ567" s="78"/>
      <c r="AR567" s="78"/>
      <c r="AS567" s="73"/>
      <c r="AT567" s="73"/>
      <c r="AU567" s="73"/>
      <c r="AV567" s="78"/>
      <c r="AW567" s="73"/>
      <c r="AX567" s="73"/>
      <c r="AY567" s="82"/>
      <c r="AZ567" s="82"/>
      <c r="BA567" s="73"/>
      <c r="BB567" s="73"/>
      <c r="BC567" s="82"/>
      <c r="BD567" s="73"/>
      <c r="BE567" s="73"/>
      <c r="BF567" s="73"/>
      <c r="BG567" s="73"/>
      <c r="BH567" s="82"/>
      <c r="BI567" s="82"/>
      <c r="BJ567" s="82"/>
      <c r="BK567" s="82"/>
      <c r="BL567" s="82"/>
      <c r="BM567" s="82"/>
      <c r="BN567" s="82"/>
      <c r="BO567" s="73"/>
      <c r="BP567" s="68"/>
      <c r="BQ567" s="73"/>
      <c r="BR567" s="48"/>
    </row>
    <row r="568" spans="1:70" s="47" customFormat="1" ht="34.799999999999997" customHeight="1" x14ac:dyDescent="0.3">
      <c r="A568" s="60"/>
      <c r="B568" s="61" t="e">
        <f>VLOOKUP(E568,'Active-Bldg List ref'!$A:$E,4,FALSE)</f>
        <v>#N/A</v>
      </c>
      <c r="C568" s="61" t="e">
        <f>VLOOKUP(E568,'Active-Bldg List ref'!$A:$E,5,FALSE)</f>
        <v>#N/A</v>
      </c>
      <c r="D568" s="61" t="e">
        <f>VLOOKUP(E568,'Active-Bldg List ref'!$A:$B,2,FALSE)</f>
        <v>#N/A</v>
      </c>
      <c r="E568" s="61" t="e">
        <f>INDEX('Active-Bldg List ref'!$A:$A,MATCH(F568,'Active-Bldg List ref'!$C:$C,0))</f>
        <v>#N/A</v>
      </c>
      <c r="F568" s="62"/>
      <c r="G568" s="63"/>
      <c r="H568" s="64"/>
      <c r="I568" s="61" t="e">
        <f>INDEX('Keyword &amp; Type ref'!B:B,MATCH(K568,'Keyword &amp; Type ref'!D:D,0))</f>
        <v>#N/A</v>
      </c>
      <c r="J568" s="66" t="e">
        <f>INDEX('Keyword &amp; Type ref'!F:F,MATCH(L568,'Keyword &amp; Type ref'!H:H,0))</f>
        <v>#N/A</v>
      </c>
      <c r="K568" s="65"/>
      <c r="L568" s="65"/>
      <c r="M568" s="62"/>
      <c r="N568" s="67"/>
      <c r="O568" s="68"/>
      <c r="P568" s="68"/>
      <c r="Q568" s="69" t="e">
        <f>INDEX('Keyword &amp; Type ref'!$F:$V,MATCH(J568,'Keyword &amp; Type ref'!$F:$F,0),MATCH(B568,'Keyword &amp; Type ref'!$1:$1,0))</f>
        <v>#N/A</v>
      </c>
      <c r="R568" s="70" t="e">
        <f>VLOOKUP(J568,'Keyword &amp; Type ref'!$F:$L,7,FALSE)</f>
        <v>#N/A</v>
      </c>
      <c r="S568" s="71" t="e">
        <f>CONCATENATE(E568,":",VLOOKUP(J568,'Keyword &amp; Type ref'!F:H, 3,FALSE),":",$X568)</f>
        <v>#N/A</v>
      </c>
      <c r="T568" s="72" t="e">
        <f t="shared" si="18"/>
        <v>#N/A</v>
      </c>
      <c r="U568" s="73"/>
      <c r="V568" s="74" t="e">
        <f t="shared" si="17"/>
        <v>#N/A</v>
      </c>
      <c r="W568" s="75"/>
      <c r="X568" s="68"/>
      <c r="Y568" s="68"/>
      <c r="Z568" s="76"/>
      <c r="AA568" s="77" t="e">
        <f>INDEX('MFR_List ref'!$A:$A,MATCH($AB568,'MFR_List ref'!$B:$B,0))</f>
        <v>#N/A</v>
      </c>
      <c r="AB568" s="62"/>
      <c r="AC568" s="78"/>
      <c r="AD568" s="79"/>
      <c r="AE568" s="80"/>
      <c r="AF568" s="60"/>
      <c r="AG568" s="73"/>
      <c r="AH568" s="73"/>
      <c r="AI568" s="73"/>
      <c r="AJ568" s="60"/>
      <c r="AK568" s="73"/>
      <c r="AL568" s="73"/>
      <c r="AM568" s="81"/>
      <c r="AN568" s="73"/>
      <c r="AO568" s="78"/>
      <c r="AP568" s="78"/>
      <c r="AQ568" s="78"/>
      <c r="AR568" s="78"/>
      <c r="AS568" s="73"/>
      <c r="AT568" s="73"/>
      <c r="AU568" s="73"/>
      <c r="AV568" s="78"/>
      <c r="AW568" s="73"/>
      <c r="AX568" s="73"/>
      <c r="AY568" s="82"/>
      <c r="AZ568" s="82"/>
      <c r="BA568" s="73"/>
      <c r="BB568" s="73"/>
      <c r="BC568" s="82"/>
      <c r="BD568" s="73"/>
      <c r="BE568" s="73"/>
      <c r="BF568" s="73"/>
      <c r="BG568" s="73"/>
      <c r="BH568" s="82"/>
      <c r="BI568" s="82"/>
      <c r="BJ568" s="82"/>
      <c r="BK568" s="82"/>
      <c r="BL568" s="82"/>
      <c r="BM568" s="82"/>
      <c r="BN568" s="82"/>
      <c r="BO568" s="73"/>
      <c r="BP568" s="68"/>
      <c r="BQ568" s="73"/>
      <c r="BR568" s="48"/>
    </row>
    <row r="569" spans="1:70" s="47" customFormat="1" ht="34.799999999999997" customHeight="1" x14ac:dyDescent="0.3">
      <c r="A569" s="60"/>
      <c r="B569" s="61" t="e">
        <f>VLOOKUP(E569,'Active-Bldg List ref'!$A:$E,4,FALSE)</f>
        <v>#N/A</v>
      </c>
      <c r="C569" s="61" t="e">
        <f>VLOOKUP(E569,'Active-Bldg List ref'!$A:$E,5,FALSE)</f>
        <v>#N/A</v>
      </c>
      <c r="D569" s="61" t="e">
        <f>VLOOKUP(E569,'Active-Bldg List ref'!$A:$B,2,FALSE)</f>
        <v>#N/A</v>
      </c>
      <c r="E569" s="61" t="e">
        <f>INDEX('Active-Bldg List ref'!$A:$A,MATCH(F569,'Active-Bldg List ref'!$C:$C,0))</f>
        <v>#N/A</v>
      </c>
      <c r="F569" s="62"/>
      <c r="G569" s="63"/>
      <c r="H569" s="64"/>
      <c r="I569" s="61" t="e">
        <f>INDEX('Keyword &amp; Type ref'!B:B,MATCH(K569,'Keyword &amp; Type ref'!D:D,0))</f>
        <v>#N/A</v>
      </c>
      <c r="J569" s="66" t="e">
        <f>INDEX('Keyword &amp; Type ref'!F:F,MATCH(L569,'Keyword &amp; Type ref'!H:H,0))</f>
        <v>#N/A</v>
      </c>
      <c r="K569" s="65"/>
      <c r="L569" s="65"/>
      <c r="M569" s="62"/>
      <c r="N569" s="67"/>
      <c r="O569" s="68"/>
      <c r="P569" s="68"/>
      <c r="Q569" s="69" t="e">
        <f>INDEX('Keyword &amp; Type ref'!$F:$V,MATCH(J569,'Keyword &amp; Type ref'!$F:$F,0),MATCH(B569,'Keyword &amp; Type ref'!$1:$1,0))</f>
        <v>#N/A</v>
      </c>
      <c r="R569" s="70" t="e">
        <f>VLOOKUP(J569,'Keyword &amp; Type ref'!$F:$L,7,FALSE)</f>
        <v>#N/A</v>
      </c>
      <c r="S569" s="71" t="e">
        <f>CONCATENATE(E569,":",VLOOKUP(J569,'Keyword &amp; Type ref'!F:H, 3,FALSE),":",$X569)</f>
        <v>#N/A</v>
      </c>
      <c r="T569" s="72" t="e">
        <f t="shared" si="18"/>
        <v>#N/A</v>
      </c>
      <c r="U569" s="73"/>
      <c r="V569" s="74" t="e">
        <f t="shared" si="17"/>
        <v>#N/A</v>
      </c>
      <c r="W569" s="75"/>
      <c r="X569" s="68"/>
      <c r="Y569" s="68"/>
      <c r="Z569" s="76"/>
      <c r="AA569" s="77" t="e">
        <f>INDEX('MFR_List ref'!$A:$A,MATCH($AB569,'MFR_List ref'!$B:$B,0))</f>
        <v>#N/A</v>
      </c>
      <c r="AB569" s="62"/>
      <c r="AC569" s="78"/>
      <c r="AD569" s="79"/>
      <c r="AE569" s="80"/>
      <c r="AF569" s="60"/>
      <c r="AG569" s="73"/>
      <c r="AH569" s="73"/>
      <c r="AI569" s="73"/>
      <c r="AJ569" s="60"/>
      <c r="AK569" s="73"/>
      <c r="AL569" s="73"/>
      <c r="AM569" s="81"/>
      <c r="AN569" s="73"/>
      <c r="AO569" s="78"/>
      <c r="AP569" s="78"/>
      <c r="AQ569" s="78"/>
      <c r="AR569" s="78"/>
      <c r="AS569" s="73"/>
      <c r="AT569" s="73"/>
      <c r="AU569" s="73"/>
      <c r="AV569" s="78"/>
      <c r="AW569" s="73"/>
      <c r="AX569" s="73"/>
      <c r="AY569" s="82"/>
      <c r="AZ569" s="82"/>
      <c r="BA569" s="73"/>
      <c r="BB569" s="73"/>
      <c r="BC569" s="82"/>
      <c r="BD569" s="73"/>
      <c r="BE569" s="73"/>
      <c r="BF569" s="73"/>
      <c r="BG569" s="73"/>
      <c r="BH569" s="82"/>
      <c r="BI569" s="82"/>
      <c r="BJ569" s="82"/>
      <c r="BK569" s="82"/>
      <c r="BL569" s="82"/>
      <c r="BM569" s="82"/>
      <c r="BN569" s="82"/>
      <c r="BO569" s="73"/>
      <c r="BP569" s="68"/>
      <c r="BQ569" s="73"/>
      <c r="BR569" s="48"/>
    </row>
    <row r="570" spans="1:70" s="47" customFormat="1" ht="34.799999999999997" customHeight="1" x14ac:dyDescent="0.3">
      <c r="A570" s="60"/>
      <c r="B570" s="61" t="e">
        <f>VLOOKUP(E570,'Active-Bldg List ref'!$A:$E,4,FALSE)</f>
        <v>#N/A</v>
      </c>
      <c r="C570" s="61" t="e">
        <f>VLOOKUP(E570,'Active-Bldg List ref'!$A:$E,5,FALSE)</f>
        <v>#N/A</v>
      </c>
      <c r="D570" s="61" t="e">
        <f>VLOOKUP(E570,'Active-Bldg List ref'!$A:$B,2,FALSE)</f>
        <v>#N/A</v>
      </c>
      <c r="E570" s="61" t="e">
        <f>INDEX('Active-Bldg List ref'!$A:$A,MATCH(F570,'Active-Bldg List ref'!$C:$C,0))</f>
        <v>#N/A</v>
      </c>
      <c r="F570" s="62"/>
      <c r="G570" s="63"/>
      <c r="H570" s="64"/>
      <c r="I570" s="61" t="e">
        <f>INDEX('Keyword &amp; Type ref'!B:B,MATCH(K570,'Keyword &amp; Type ref'!D:D,0))</f>
        <v>#N/A</v>
      </c>
      <c r="J570" s="66" t="e">
        <f>INDEX('Keyword &amp; Type ref'!F:F,MATCH(L570,'Keyword &amp; Type ref'!H:H,0))</f>
        <v>#N/A</v>
      </c>
      <c r="K570" s="65"/>
      <c r="L570" s="65"/>
      <c r="M570" s="62"/>
      <c r="N570" s="67"/>
      <c r="O570" s="68"/>
      <c r="P570" s="68"/>
      <c r="Q570" s="69" t="e">
        <f>INDEX('Keyword &amp; Type ref'!$F:$V,MATCH(J570,'Keyword &amp; Type ref'!$F:$F,0),MATCH(B570,'Keyword &amp; Type ref'!$1:$1,0))</f>
        <v>#N/A</v>
      </c>
      <c r="R570" s="70" t="e">
        <f>VLOOKUP(J570,'Keyword &amp; Type ref'!$F:$L,7,FALSE)</f>
        <v>#N/A</v>
      </c>
      <c r="S570" s="71" t="e">
        <f>CONCATENATE(E570,":",VLOOKUP(J570,'Keyword &amp; Type ref'!F:H, 3,FALSE),":",$X570)</f>
        <v>#N/A</v>
      </c>
      <c r="T570" s="72" t="e">
        <f t="shared" si="18"/>
        <v>#N/A</v>
      </c>
      <c r="U570" s="73"/>
      <c r="V570" s="74" t="e">
        <f t="shared" si="17"/>
        <v>#N/A</v>
      </c>
      <c r="W570" s="75"/>
      <c r="X570" s="68"/>
      <c r="Y570" s="68"/>
      <c r="Z570" s="76"/>
      <c r="AA570" s="77" t="e">
        <f>INDEX('MFR_List ref'!$A:$A,MATCH($AB570,'MFR_List ref'!$B:$B,0))</f>
        <v>#N/A</v>
      </c>
      <c r="AB570" s="62"/>
      <c r="AC570" s="78"/>
      <c r="AD570" s="79"/>
      <c r="AE570" s="80"/>
      <c r="AF570" s="60"/>
      <c r="AG570" s="73"/>
      <c r="AH570" s="73"/>
      <c r="AI570" s="73"/>
      <c r="AJ570" s="60"/>
      <c r="AK570" s="73"/>
      <c r="AL570" s="73"/>
      <c r="AM570" s="81"/>
      <c r="AN570" s="73"/>
      <c r="AO570" s="78"/>
      <c r="AP570" s="78"/>
      <c r="AQ570" s="78"/>
      <c r="AR570" s="78"/>
      <c r="AS570" s="73"/>
      <c r="AT570" s="73"/>
      <c r="AU570" s="73"/>
      <c r="AV570" s="78"/>
      <c r="AW570" s="73"/>
      <c r="AX570" s="73"/>
      <c r="AY570" s="82"/>
      <c r="AZ570" s="82"/>
      <c r="BA570" s="73"/>
      <c r="BB570" s="73"/>
      <c r="BC570" s="82"/>
      <c r="BD570" s="73"/>
      <c r="BE570" s="73"/>
      <c r="BF570" s="73"/>
      <c r="BG570" s="73"/>
      <c r="BH570" s="82"/>
      <c r="BI570" s="82"/>
      <c r="BJ570" s="82"/>
      <c r="BK570" s="82"/>
      <c r="BL570" s="82"/>
      <c r="BM570" s="82"/>
      <c r="BN570" s="82"/>
      <c r="BO570" s="73"/>
      <c r="BP570" s="68"/>
      <c r="BQ570" s="73"/>
      <c r="BR570" s="48"/>
    </row>
    <row r="571" spans="1:70" s="47" customFormat="1" ht="34.799999999999997" customHeight="1" x14ac:dyDescent="0.3">
      <c r="A571" s="60"/>
      <c r="B571" s="61" t="e">
        <f>VLOOKUP(E571,'Active-Bldg List ref'!$A:$E,4,FALSE)</f>
        <v>#N/A</v>
      </c>
      <c r="C571" s="61" t="e">
        <f>VLOOKUP(E571,'Active-Bldg List ref'!$A:$E,5,FALSE)</f>
        <v>#N/A</v>
      </c>
      <c r="D571" s="61" t="e">
        <f>VLOOKUP(E571,'Active-Bldg List ref'!$A:$B,2,FALSE)</f>
        <v>#N/A</v>
      </c>
      <c r="E571" s="61" t="e">
        <f>INDEX('Active-Bldg List ref'!$A:$A,MATCH(F571,'Active-Bldg List ref'!$C:$C,0))</f>
        <v>#N/A</v>
      </c>
      <c r="F571" s="62"/>
      <c r="G571" s="63"/>
      <c r="H571" s="64"/>
      <c r="I571" s="61" t="e">
        <f>INDEX('Keyword &amp; Type ref'!B:B,MATCH(K571,'Keyword &amp; Type ref'!D:D,0))</f>
        <v>#N/A</v>
      </c>
      <c r="J571" s="66" t="e">
        <f>INDEX('Keyword &amp; Type ref'!F:F,MATCH(L571,'Keyword &amp; Type ref'!H:H,0))</f>
        <v>#N/A</v>
      </c>
      <c r="K571" s="65"/>
      <c r="L571" s="65"/>
      <c r="M571" s="62"/>
      <c r="N571" s="67"/>
      <c r="O571" s="68"/>
      <c r="P571" s="68"/>
      <c r="Q571" s="69" t="e">
        <f>INDEX('Keyword &amp; Type ref'!$F:$V,MATCH(J571,'Keyword &amp; Type ref'!$F:$F,0),MATCH(B571,'Keyword &amp; Type ref'!$1:$1,0))</f>
        <v>#N/A</v>
      </c>
      <c r="R571" s="70" t="e">
        <f>VLOOKUP(J571,'Keyword &amp; Type ref'!$F:$L,7,FALSE)</f>
        <v>#N/A</v>
      </c>
      <c r="S571" s="71" t="e">
        <f>CONCATENATE(E571,":",VLOOKUP(J571,'Keyword &amp; Type ref'!F:H, 3,FALSE),":",$X571)</f>
        <v>#N/A</v>
      </c>
      <c r="T571" s="72" t="e">
        <f t="shared" si="18"/>
        <v>#N/A</v>
      </c>
      <c r="U571" s="73"/>
      <c r="V571" s="74" t="e">
        <f t="shared" si="17"/>
        <v>#N/A</v>
      </c>
      <c r="W571" s="75"/>
      <c r="X571" s="68"/>
      <c r="Y571" s="68"/>
      <c r="Z571" s="76"/>
      <c r="AA571" s="77" t="e">
        <f>INDEX('MFR_List ref'!$A:$A,MATCH($AB571,'MFR_List ref'!$B:$B,0))</f>
        <v>#N/A</v>
      </c>
      <c r="AB571" s="62"/>
      <c r="AC571" s="78"/>
      <c r="AD571" s="79"/>
      <c r="AE571" s="80"/>
      <c r="AF571" s="60"/>
      <c r="AG571" s="73"/>
      <c r="AH571" s="73"/>
      <c r="AI571" s="73"/>
      <c r="AJ571" s="60"/>
      <c r="AK571" s="73"/>
      <c r="AL571" s="73"/>
      <c r="AM571" s="81"/>
      <c r="AN571" s="73"/>
      <c r="AO571" s="78"/>
      <c r="AP571" s="78"/>
      <c r="AQ571" s="78"/>
      <c r="AR571" s="78"/>
      <c r="AS571" s="73"/>
      <c r="AT571" s="73"/>
      <c r="AU571" s="73"/>
      <c r="AV571" s="78"/>
      <c r="AW571" s="73"/>
      <c r="AX571" s="73"/>
      <c r="AY571" s="82"/>
      <c r="AZ571" s="82"/>
      <c r="BA571" s="73"/>
      <c r="BB571" s="73"/>
      <c r="BC571" s="82"/>
      <c r="BD571" s="73"/>
      <c r="BE571" s="73"/>
      <c r="BF571" s="73"/>
      <c r="BG571" s="73"/>
      <c r="BH571" s="82"/>
      <c r="BI571" s="82"/>
      <c r="BJ571" s="82"/>
      <c r="BK571" s="82"/>
      <c r="BL571" s="82"/>
      <c r="BM571" s="82"/>
      <c r="BN571" s="82"/>
      <c r="BO571" s="73"/>
      <c r="BP571" s="68"/>
      <c r="BQ571" s="73"/>
      <c r="BR571" s="48"/>
    </row>
    <row r="572" spans="1:70" s="47" customFormat="1" ht="34.799999999999997" customHeight="1" x14ac:dyDescent="0.3">
      <c r="A572" s="60"/>
      <c r="B572" s="61" t="e">
        <f>VLOOKUP(E572,'Active-Bldg List ref'!$A:$E,4,FALSE)</f>
        <v>#N/A</v>
      </c>
      <c r="C572" s="61" t="e">
        <f>VLOOKUP(E572,'Active-Bldg List ref'!$A:$E,5,FALSE)</f>
        <v>#N/A</v>
      </c>
      <c r="D572" s="61" t="e">
        <f>VLOOKUP(E572,'Active-Bldg List ref'!$A:$B,2,FALSE)</f>
        <v>#N/A</v>
      </c>
      <c r="E572" s="61" t="e">
        <f>INDEX('Active-Bldg List ref'!$A:$A,MATCH(F572,'Active-Bldg List ref'!$C:$C,0))</f>
        <v>#N/A</v>
      </c>
      <c r="F572" s="62"/>
      <c r="G572" s="63"/>
      <c r="H572" s="64"/>
      <c r="I572" s="61" t="e">
        <f>INDEX('Keyword &amp; Type ref'!B:B,MATCH(K572,'Keyword &amp; Type ref'!D:D,0))</f>
        <v>#N/A</v>
      </c>
      <c r="J572" s="66" t="e">
        <f>INDEX('Keyword &amp; Type ref'!F:F,MATCH(L572,'Keyword &amp; Type ref'!H:H,0))</f>
        <v>#N/A</v>
      </c>
      <c r="K572" s="65"/>
      <c r="L572" s="65"/>
      <c r="M572" s="62"/>
      <c r="N572" s="67"/>
      <c r="O572" s="68"/>
      <c r="P572" s="68"/>
      <c r="Q572" s="69" t="e">
        <f>INDEX('Keyword &amp; Type ref'!$F:$V,MATCH(J572,'Keyword &amp; Type ref'!$F:$F,0),MATCH(B572,'Keyword &amp; Type ref'!$1:$1,0))</f>
        <v>#N/A</v>
      </c>
      <c r="R572" s="70" t="e">
        <f>VLOOKUP(J572,'Keyword &amp; Type ref'!$F:$L,7,FALSE)</f>
        <v>#N/A</v>
      </c>
      <c r="S572" s="71" t="e">
        <f>CONCATENATE(E572,":",VLOOKUP(J572,'Keyword &amp; Type ref'!F:H, 3,FALSE),":",$X572)</f>
        <v>#N/A</v>
      </c>
      <c r="T572" s="72" t="e">
        <f t="shared" si="18"/>
        <v>#N/A</v>
      </c>
      <c r="U572" s="73"/>
      <c r="V572" s="74" t="e">
        <f t="shared" si="17"/>
        <v>#N/A</v>
      </c>
      <c r="W572" s="75"/>
      <c r="X572" s="68"/>
      <c r="Y572" s="68"/>
      <c r="Z572" s="76"/>
      <c r="AA572" s="77" t="e">
        <f>INDEX('MFR_List ref'!$A:$A,MATCH($AB572,'MFR_List ref'!$B:$B,0))</f>
        <v>#N/A</v>
      </c>
      <c r="AB572" s="62"/>
      <c r="AC572" s="78"/>
      <c r="AD572" s="79"/>
      <c r="AE572" s="80"/>
      <c r="AF572" s="60"/>
      <c r="AG572" s="73"/>
      <c r="AH572" s="73"/>
      <c r="AI572" s="73"/>
      <c r="AJ572" s="60"/>
      <c r="AK572" s="73"/>
      <c r="AL572" s="73"/>
      <c r="AM572" s="81"/>
      <c r="AN572" s="73"/>
      <c r="AO572" s="78"/>
      <c r="AP572" s="78"/>
      <c r="AQ572" s="78"/>
      <c r="AR572" s="78"/>
      <c r="AS572" s="73"/>
      <c r="AT572" s="73"/>
      <c r="AU572" s="73"/>
      <c r="AV572" s="78"/>
      <c r="AW572" s="73"/>
      <c r="AX572" s="73"/>
      <c r="AY572" s="82"/>
      <c r="AZ572" s="82"/>
      <c r="BA572" s="73"/>
      <c r="BB572" s="73"/>
      <c r="BC572" s="82"/>
      <c r="BD572" s="73"/>
      <c r="BE572" s="73"/>
      <c r="BF572" s="73"/>
      <c r="BG572" s="73"/>
      <c r="BH572" s="82"/>
      <c r="BI572" s="82"/>
      <c r="BJ572" s="82"/>
      <c r="BK572" s="82"/>
      <c r="BL572" s="82"/>
      <c r="BM572" s="82"/>
      <c r="BN572" s="82"/>
      <c r="BO572" s="73"/>
      <c r="BP572" s="68"/>
      <c r="BQ572" s="73"/>
      <c r="BR572" s="48"/>
    </row>
    <row r="573" spans="1:70" s="47" customFormat="1" ht="34.799999999999997" customHeight="1" x14ac:dyDescent="0.3">
      <c r="A573" s="60"/>
      <c r="B573" s="61" t="e">
        <f>VLOOKUP(E573,'Active-Bldg List ref'!$A:$E,4,FALSE)</f>
        <v>#N/A</v>
      </c>
      <c r="C573" s="61" t="e">
        <f>VLOOKUP(E573,'Active-Bldg List ref'!$A:$E,5,FALSE)</f>
        <v>#N/A</v>
      </c>
      <c r="D573" s="61" t="e">
        <f>VLOOKUP(E573,'Active-Bldg List ref'!$A:$B,2,FALSE)</f>
        <v>#N/A</v>
      </c>
      <c r="E573" s="61" t="e">
        <f>INDEX('Active-Bldg List ref'!$A:$A,MATCH(F573,'Active-Bldg List ref'!$C:$C,0))</f>
        <v>#N/A</v>
      </c>
      <c r="F573" s="62"/>
      <c r="G573" s="63"/>
      <c r="H573" s="64"/>
      <c r="I573" s="61" t="e">
        <f>INDEX('Keyword &amp; Type ref'!B:B,MATCH(K573,'Keyword &amp; Type ref'!D:D,0))</f>
        <v>#N/A</v>
      </c>
      <c r="J573" s="66" t="e">
        <f>INDEX('Keyword &amp; Type ref'!F:F,MATCH(L573,'Keyword &amp; Type ref'!H:H,0))</f>
        <v>#N/A</v>
      </c>
      <c r="K573" s="65"/>
      <c r="L573" s="65"/>
      <c r="M573" s="62"/>
      <c r="N573" s="67"/>
      <c r="O573" s="68"/>
      <c r="P573" s="68"/>
      <c r="Q573" s="69" t="e">
        <f>INDEX('Keyword &amp; Type ref'!$F:$V,MATCH(J573,'Keyword &amp; Type ref'!$F:$F,0),MATCH(B573,'Keyword &amp; Type ref'!$1:$1,0))</f>
        <v>#N/A</v>
      </c>
      <c r="R573" s="70" t="e">
        <f>VLOOKUP(J573,'Keyword &amp; Type ref'!$F:$L,7,FALSE)</f>
        <v>#N/A</v>
      </c>
      <c r="S573" s="71" t="e">
        <f>CONCATENATE(E573,":",VLOOKUP(J573,'Keyword &amp; Type ref'!F:H, 3,FALSE),":",$X573)</f>
        <v>#N/A</v>
      </c>
      <c r="T573" s="72" t="e">
        <f t="shared" si="18"/>
        <v>#N/A</v>
      </c>
      <c r="U573" s="73"/>
      <c r="V573" s="74" t="e">
        <f t="shared" si="17"/>
        <v>#N/A</v>
      </c>
      <c r="W573" s="75"/>
      <c r="X573" s="68"/>
      <c r="Y573" s="68"/>
      <c r="Z573" s="76"/>
      <c r="AA573" s="77" t="e">
        <f>INDEX('MFR_List ref'!$A:$A,MATCH($AB573,'MFR_List ref'!$B:$B,0))</f>
        <v>#N/A</v>
      </c>
      <c r="AB573" s="62"/>
      <c r="AC573" s="78"/>
      <c r="AD573" s="79"/>
      <c r="AE573" s="80"/>
      <c r="AF573" s="60"/>
      <c r="AG573" s="73"/>
      <c r="AH573" s="73"/>
      <c r="AI573" s="73"/>
      <c r="AJ573" s="60"/>
      <c r="AK573" s="73"/>
      <c r="AL573" s="73"/>
      <c r="AM573" s="81"/>
      <c r="AN573" s="73"/>
      <c r="AO573" s="78"/>
      <c r="AP573" s="78"/>
      <c r="AQ573" s="78"/>
      <c r="AR573" s="78"/>
      <c r="AS573" s="73"/>
      <c r="AT573" s="73"/>
      <c r="AU573" s="73"/>
      <c r="AV573" s="78"/>
      <c r="AW573" s="73"/>
      <c r="AX573" s="73"/>
      <c r="AY573" s="82"/>
      <c r="AZ573" s="82"/>
      <c r="BA573" s="73"/>
      <c r="BB573" s="73"/>
      <c r="BC573" s="82"/>
      <c r="BD573" s="73"/>
      <c r="BE573" s="73"/>
      <c r="BF573" s="73"/>
      <c r="BG573" s="73"/>
      <c r="BH573" s="82"/>
      <c r="BI573" s="82"/>
      <c r="BJ573" s="82"/>
      <c r="BK573" s="82"/>
      <c r="BL573" s="82"/>
      <c r="BM573" s="82"/>
      <c r="BN573" s="82"/>
      <c r="BO573" s="73"/>
      <c r="BP573" s="68"/>
      <c r="BQ573" s="73"/>
      <c r="BR573" s="48"/>
    </row>
    <row r="574" spans="1:70" s="47" customFormat="1" ht="34.799999999999997" customHeight="1" x14ac:dyDescent="0.3">
      <c r="A574" s="60"/>
      <c r="B574" s="61" t="e">
        <f>VLOOKUP(E574,'Active-Bldg List ref'!$A:$E,4,FALSE)</f>
        <v>#N/A</v>
      </c>
      <c r="C574" s="61" t="e">
        <f>VLOOKUP(E574,'Active-Bldg List ref'!$A:$E,5,FALSE)</f>
        <v>#N/A</v>
      </c>
      <c r="D574" s="61" t="e">
        <f>VLOOKUP(E574,'Active-Bldg List ref'!$A:$B,2,FALSE)</f>
        <v>#N/A</v>
      </c>
      <c r="E574" s="61" t="e">
        <f>INDEX('Active-Bldg List ref'!$A:$A,MATCH(F574,'Active-Bldg List ref'!$C:$C,0))</f>
        <v>#N/A</v>
      </c>
      <c r="F574" s="62"/>
      <c r="G574" s="63"/>
      <c r="H574" s="64"/>
      <c r="I574" s="61" t="e">
        <f>INDEX('Keyword &amp; Type ref'!B:B,MATCH(K574,'Keyword &amp; Type ref'!D:D,0))</f>
        <v>#N/A</v>
      </c>
      <c r="J574" s="66" t="e">
        <f>INDEX('Keyword &amp; Type ref'!F:F,MATCH(L574,'Keyword &amp; Type ref'!H:H,0))</f>
        <v>#N/A</v>
      </c>
      <c r="K574" s="65"/>
      <c r="L574" s="65"/>
      <c r="M574" s="62"/>
      <c r="N574" s="67"/>
      <c r="O574" s="68"/>
      <c r="P574" s="68"/>
      <c r="Q574" s="69" t="e">
        <f>INDEX('Keyword &amp; Type ref'!$F:$V,MATCH(J574,'Keyword &amp; Type ref'!$F:$F,0),MATCH(B574,'Keyword &amp; Type ref'!$1:$1,0))</f>
        <v>#N/A</v>
      </c>
      <c r="R574" s="70" t="e">
        <f>VLOOKUP(J574,'Keyword &amp; Type ref'!$F:$L,7,FALSE)</f>
        <v>#N/A</v>
      </c>
      <c r="S574" s="71" t="e">
        <f>CONCATENATE(E574,":",VLOOKUP(J574,'Keyword &amp; Type ref'!F:H, 3,FALSE),":",$X574)</f>
        <v>#N/A</v>
      </c>
      <c r="T574" s="72" t="e">
        <f t="shared" si="18"/>
        <v>#N/A</v>
      </c>
      <c r="U574" s="73"/>
      <c r="V574" s="74" t="e">
        <f t="shared" si="17"/>
        <v>#N/A</v>
      </c>
      <c r="W574" s="75"/>
      <c r="X574" s="68"/>
      <c r="Y574" s="68"/>
      <c r="Z574" s="76"/>
      <c r="AA574" s="77" t="e">
        <f>INDEX('MFR_List ref'!$A:$A,MATCH($AB574,'MFR_List ref'!$B:$B,0))</f>
        <v>#N/A</v>
      </c>
      <c r="AB574" s="62"/>
      <c r="AC574" s="78"/>
      <c r="AD574" s="79"/>
      <c r="AE574" s="80"/>
      <c r="AF574" s="60"/>
      <c r="AG574" s="73"/>
      <c r="AH574" s="73"/>
      <c r="AI574" s="73"/>
      <c r="AJ574" s="60"/>
      <c r="AK574" s="73"/>
      <c r="AL574" s="73"/>
      <c r="AM574" s="81"/>
      <c r="AN574" s="73"/>
      <c r="AO574" s="78"/>
      <c r="AP574" s="78"/>
      <c r="AQ574" s="78"/>
      <c r="AR574" s="78"/>
      <c r="AS574" s="73"/>
      <c r="AT574" s="73"/>
      <c r="AU574" s="73"/>
      <c r="AV574" s="78"/>
      <c r="AW574" s="73"/>
      <c r="AX574" s="73"/>
      <c r="AY574" s="82"/>
      <c r="AZ574" s="82"/>
      <c r="BA574" s="73"/>
      <c r="BB574" s="73"/>
      <c r="BC574" s="82"/>
      <c r="BD574" s="73"/>
      <c r="BE574" s="73"/>
      <c r="BF574" s="73"/>
      <c r="BG574" s="73"/>
      <c r="BH574" s="82"/>
      <c r="BI574" s="82"/>
      <c r="BJ574" s="82"/>
      <c r="BK574" s="82"/>
      <c r="BL574" s="82"/>
      <c r="BM574" s="82"/>
      <c r="BN574" s="82"/>
      <c r="BO574" s="73"/>
      <c r="BP574" s="68"/>
      <c r="BQ574" s="73"/>
      <c r="BR574" s="48"/>
    </row>
    <row r="575" spans="1:70" s="47" customFormat="1" ht="34.799999999999997" customHeight="1" x14ac:dyDescent="0.3">
      <c r="A575" s="60"/>
      <c r="B575" s="61" t="e">
        <f>VLOOKUP(E575,'Active-Bldg List ref'!$A:$E,4,FALSE)</f>
        <v>#N/A</v>
      </c>
      <c r="C575" s="61" t="e">
        <f>VLOOKUP(E575,'Active-Bldg List ref'!$A:$E,5,FALSE)</f>
        <v>#N/A</v>
      </c>
      <c r="D575" s="61" t="e">
        <f>VLOOKUP(E575,'Active-Bldg List ref'!$A:$B,2,FALSE)</f>
        <v>#N/A</v>
      </c>
      <c r="E575" s="61" t="e">
        <f>INDEX('Active-Bldg List ref'!$A:$A,MATCH(F575,'Active-Bldg List ref'!$C:$C,0))</f>
        <v>#N/A</v>
      </c>
      <c r="F575" s="62"/>
      <c r="G575" s="63"/>
      <c r="H575" s="64"/>
      <c r="I575" s="61" t="e">
        <f>INDEX('Keyword &amp; Type ref'!B:B,MATCH(K575,'Keyword &amp; Type ref'!D:D,0))</f>
        <v>#N/A</v>
      </c>
      <c r="J575" s="66" t="e">
        <f>INDEX('Keyword &amp; Type ref'!F:F,MATCH(L575,'Keyword &amp; Type ref'!H:H,0))</f>
        <v>#N/A</v>
      </c>
      <c r="K575" s="65"/>
      <c r="L575" s="65"/>
      <c r="M575" s="62"/>
      <c r="N575" s="67"/>
      <c r="O575" s="68"/>
      <c r="P575" s="68"/>
      <c r="Q575" s="69" t="e">
        <f>INDEX('Keyword &amp; Type ref'!$F:$V,MATCH(J575,'Keyword &amp; Type ref'!$F:$F,0),MATCH(B575,'Keyword &amp; Type ref'!$1:$1,0))</f>
        <v>#N/A</v>
      </c>
      <c r="R575" s="70" t="e">
        <f>VLOOKUP(J575,'Keyword &amp; Type ref'!$F:$L,7,FALSE)</f>
        <v>#N/A</v>
      </c>
      <c r="S575" s="71" t="e">
        <f>CONCATENATE(E575,":",VLOOKUP(J575,'Keyword &amp; Type ref'!F:H, 3,FALSE),":",$X575)</f>
        <v>#N/A</v>
      </c>
      <c r="T575" s="72" t="e">
        <f t="shared" si="18"/>
        <v>#N/A</v>
      </c>
      <c r="U575" s="73"/>
      <c r="V575" s="74" t="e">
        <f t="shared" si="17"/>
        <v>#N/A</v>
      </c>
      <c r="W575" s="75"/>
      <c r="X575" s="68"/>
      <c r="Y575" s="68"/>
      <c r="Z575" s="76"/>
      <c r="AA575" s="77" t="e">
        <f>INDEX('MFR_List ref'!$A:$A,MATCH($AB575,'MFR_List ref'!$B:$B,0))</f>
        <v>#N/A</v>
      </c>
      <c r="AB575" s="62"/>
      <c r="AC575" s="78"/>
      <c r="AD575" s="79"/>
      <c r="AE575" s="80"/>
      <c r="AF575" s="60"/>
      <c r="AG575" s="73"/>
      <c r="AH575" s="73"/>
      <c r="AI575" s="73"/>
      <c r="AJ575" s="60"/>
      <c r="AK575" s="73"/>
      <c r="AL575" s="73"/>
      <c r="AM575" s="81"/>
      <c r="AN575" s="73"/>
      <c r="AO575" s="78"/>
      <c r="AP575" s="78"/>
      <c r="AQ575" s="78"/>
      <c r="AR575" s="78"/>
      <c r="AS575" s="73"/>
      <c r="AT575" s="73"/>
      <c r="AU575" s="73"/>
      <c r="AV575" s="78"/>
      <c r="AW575" s="73"/>
      <c r="AX575" s="73"/>
      <c r="AY575" s="82"/>
      <c r="AZ575" s="82"/>
      <c r="BA575" s="73"/>
      <c r="BB575" s="73"/>
      <c r="BC575" s="82"/>
      <c r="BD575" s="73"/>
      <c r="BE575" s="73"/>
      <c r="BF575" s="73"/>
      <c r="BG575" s="73"/>
      <c r="BH575" s="82"/>
      <c r="BI575" s="82"/>
      <c r="BJ575" s="82"/>
      <c r="BK575" s="82"/>
      <c r="BL575" s="82"/>
      <c r="BM575" s="82"/>
      <c r="BN575" s="82"/>
      <c r="BO575" s="73"/>
      <c r="BP575" s="68"/>
      <c r="BQ575" s="73"/>
      <c r="BR575" s="48"/>
    </row>
    <row r="576" spans="1:70" s="47" customFormat="1" ht="34.799999999999997" customHeight="1" x14ac:dyDescent="0.3">
      <c r="A576" s="60"/>
      <c r="B576" s="61" t="e">
        <f>VLOOKUP(E576,'Active-Bldg List ref'!$A:$E,4,FALSE)</f>
        <v>#N/A</v>
      </c>
      <c r="C576" s="61" t="e">
        <f>VLOOKUP(E576,'Active-Bldg List ref'!$A:$E,5,FALSE)</f>
        <v>#N/A</v>
      </c>
      <c r="D576" s="61" t="e">
        <f>VLOOKUP(E576,'Active-Bldg List ref'!$A:$B,2,FALSE)</f>
        <v>#N/A</v>
      </c>
      <c r="E576" s="61" t="e">
        <f>INDEX('Active-Bldg List ref'!$A:$A,MATCH(F576,'Active-Bldg List ref'!$C:$C,0))</f>
        <v>#N/A</v>
      </c>
      <c r="F576" s="62"/>
      <c r="G576" s="63"/>
      <c r="H576" s="64"/>
      <c r="I576" s="61" t="e">
        <f>INDEX('Keyword &amp; Type ref'!B:B,MATCH(K576,'Keyword &amp; Type ref'!D:D,0))</f>
        <v>#N/A</v>
      </c>
      <c r="J576" s="66" t="e">
        <f>INDEX('Keyword &amp; Type ref'!F:F,MATCH(L576,'Keyword &amp; Type ref'!H:H,0))</f>
        <v>#N/A</v>
      </c>
      <c r="K576" s="65"/>
      <c r="L576" s="65"/>
      <c r="M576" s="62"/>
      <c r="N576" s="67"/>
      <c r="O576" s="68"/>
      <c r="P576" s="68"/>
      <c r="Q576" s="69" t="e">
        <f>INDEX('Keyword &amp; Type ref'!$F:$V,MATCH(J576,'Keyword &amp; Type ref'!$F:$F,0),MATCH(B576,'Keyword &amp; Type ref'!$1:$1,0))</f>
        <v>#N/A</v>
      </c>
      <c r="R576" s="70" t="e">
        <f>VLOOKUP(J576,'Keyword &amp; Type ref'!$F:$L,7,FALSE)</f>
        <v>#N/A</v>
      </c>
      <c r="S576" s="71" t="e">
        <f>CONCATENATE(E576,":",VLOOKUP(J576,'Keyword &amp; Type ref'!F:H, 3,FALSE),":",$X576)</f>
        <v>#N/A</v>
      </c>
      <c r="T576" s="72" t="e">
        <f t="shared" si="18"/>
        <v>#N/A</v>
      </c>
      <c r="U576" s="73"/>
      <c r="V576" s="74" t="e">
        <f t="shared" si="17"/>
        <v>#N/A</v>
      </c>
      <c r="W576" s="75"/>
      <c r="X576" s="68"/>
      <c r="Y576" s="68"/>
      <c r="Z576" s="76"/>
      <c r="AA576" s="77" t="e">
        <f>INDEX('MFR_List ref'!$A:$A,MATCH($AB576,'MFR_List ref'!$B:$B,0))</f>
        <v>#N/A</v>
      </c>
      <c r="AB576" s="62"/>
      <c r="AC576" s="78"/>
      <c r="AD576" s="79"/>
      <c r="AE576" s="80"/>
      <c r="AF576" s="60"/>
      <c r="AG576" s="73"/>
      <c r="AH576" s="73"/>
      <c r="AI576" s="73"/>
      <c r="AJ576" s="60"/>
      <c r="AK576" s="73"/>
      <c r="AL576" s="73"/>
      <c r="AM576" s="81"/>
      <c r="AN576" s="73"/>
      <c r="AO576" s="78"/>
      <c r="AP576" s="78"/>
      <c r="AQ576" s="78"/>
      <c r="AR576" s="78"/>
      <c r="AS576" s="73"/>
      <c r="AT576" s="73"/>
      <c r="AU576" s="73"/>
      <c r="AV576" s="78"/>
      <c r="AW576" s="73"/>
      <c r="AX576" s="73"/>
      <c r="AY576" s="82"/>
      <c r="AZ576" s="82"/>
      <c r="BA576" s="73"/>
      <c r="BB576" s="73"/>
      <c r="BC576" s="82"/>
      <c r="BD576" s="73"/>
      <c r="BE576" s="73"/>
      <c r="BF576" s="73"/>
      <c r="BG576" s="73"/>
      <c r="BH576" s="82"/>
      <c r="BI576" s="82"/>
      <c r="BJ576" s="82"/>
      <c r="BK576" s="82"/>
      <c r="BL576" s="82"/>
      <c r="BM576" s="82"/>
      <c r="BN576" s="82"/>
      <c r="BO576" s="73"/>
      <c r="BP576" s="68"/>
      <c r="BQ576" s="73"/>
      <c r="BR576" s="48"/>
    </row>
    <row r="577" spans="1:70" s="47" customFormat="1" ht="34.799999999999997" customHeight="1" x14ac:dyDescent="0.3">
      <c r="A577" s="60"/>
      <c r="B577" s="61" t="e">
        <f>VLOOKUP(E577,'Active-Bldg List ref'!$A:$E,4,FALSE)</f>
        <v>#N/A</v>
      </c>
      <c r="C577" s="61" t="e">
        <f>VLOOKUP(E577,'Active-Bldg List ref'!$A:$E,5,FALSE)</f>
        <v>#N/A</v>
      </c>
      <c r="D577" s="61" t="e">
        <f>VLOOKUP(E577,'Active-Bldg List ref'!$A:$B,2,FALSE)</f>
        <v>#N/A</v>
      </c>
      <c r="E577" s="61" t="e">
        <f>INDEX('Active-Bldg List ref'!$A:$A,MATCH(F577,'Active-Bldg List ref'!$C:$C,0))</f>
        <v>#N/A</v>
      </c>
      <c r="F577" s="62"/>
      <c r="G577" s="63"/>
      <c r="H577" s="64"/>
      <c r="I577" s="61" t="e">
        <f>INDEX('Keyword &amp; Type ref'!B:B,MATCH(K577,'Keyword &amp; Type ref'!D:D,0))</f>
        <v>#N/A</v>
      </c>
      <c r="J577" s="66" t="e">
        <f>INDEX('Keyword &amp; Type ref'!F:F,MATCH(L577,'Keyword &amp; Type ref'!H:H,0))</f>
        <v>#N/A</v>
      </c>
      <c r="K577" s="65"/>
      <c r="L577" s="65"/>
      <c r="M577" s="62"/>
      <c r="N577" s="67"/>
      <c r="O577" s="68"/>
      <c r="P577" s="68"/>
      <c r="Q577" s="69" t="e">
        <f>INDEX('Keyword &amp; Type ref'!$F:$V,MATCH(J577,'Keyword &amp; Type ref'!$F:$F,0),MATCH(B577,'Keyword &amp; Type ref'!$1:$1,0))</f>
        <v>#N/A</v>
      </c>
      <c r="R577" s="70" t="e">
        <f>VLOOKUP(J577,'Keyword &amp; Type ref'!$F:$L,7,FALSE)</f>
        <v>#N/A</v>
      </c>
      <c r="S577" s="71" t="e">
        <f>CONCATENATE(E577,":",VLOOKUP(J577,'Keyword &amp; Type ref'!F:H, 3,FALSE),":",$X577)</f>
        <v>#N/A</v>
      </c>
      <c r="T577" s="72" t="e">
        <f t="shared" si="18"/>
        <v>#N/A</v>
      </c>
      <c r="U577" s="73"/>
      <c r="V577" s="74" t="e">
        <f t="shared" si="17"/>
        <v>#N/A</v>
      </c>
      <c r="W577" s="75"/>
      <c r="X577" s="68"/>
      <c r="Y577" s="68"/>
      <c r="Z577" s="76"/>
      <c r="AA577" s="77" t="e">
        <f>INDEX('MFR_List ref'!$A:$A,MATCH($AB577,'MFR_List ref'!$B:$B,0))</f>
        <v>#N/A</v>
      </c>
      <c r="AB577" s="62"/>
      <c r="AC577" s="78"/>
      <c r="AD577" s="79"/>
      <c r="AE577" s="80"/>
      <c r="AF577" s="60"/>
      <c r="AG577" s="73"/>
      <c r="AH577" s="73"/>
      <c r="AI577" s="73"/>
      <c r="AJ577" s="60"/>
      <c r="AK577" s="73"/>
      <c r="AL577" s="73"/>
      <c r="AM577" s="81"/>
      <c r="AN577" s="73"/>
      <c r="AO577" s="78"/>
      <c r="AP577" s="78"/>
      <c r="AQ577" s="78"/>
      <c r="AR577" s="78"/>
      <c r="AS577" s="73"/>
      <c r="AT577" s="73"/>
      <c r="AU577" s="73"/>
      <c r="AV577" s="78"/>
      <c r="AW577" s="73"/>
      <c r="AX577" s="73"/>
      <c r="AY577" s="82"/>
      <c r="AZ577" s="82"/>
      <c r="BA577" s="73"/>
      <c r="BB577" s="73"/>
      <c r="BC577" s="82"/>
      <c r="BD577" s="73"/>
      <c r="BE577" s="73"/>
      <c r="BF577" s="73"/>
      <c r="BG577" s="73"/>
      <c r="BH577" s="82"/>
      <c r="BI577" s="82"/>
      <c r="BJ577" s="82"/>
      <c r="BK577" s="82"/>
      <c r="BL577" s="82"/>
      <c r="BM577" s="82"/>
      <c r="BN577" s="82"/>
      <c r="BO577" s="73"/>
      <c r="BP577" s="68"/>
      <c r="BQ577" s="73"/>
      <c r="BR577" s="48"/>
    </row>
    <row r="578" spans="1:70" s="47" customFormat="1" ht="34.799999999999997" customHeight="1" x14ac:dyDescent="0.3">
      <c r="A578" s="60"/>
      <c r="B578" s="61" t="e">
        <f>VLOOKUP(E578,'Active-Bldg List ref'!$A:$E,4,FALSE)</f>
        <v>#N/A</v>
      </c>
      <c r="C578" s="61" t="e">
        <f>VLOOKUP(E578,'Active-Bldg List ref'!$A:$E,5,FALSE)</f>
        <v>#N/A</v>
      </c>
      <c r="D578" s="61" t="e">
        <f>VLOOKUP(E578,'Active-Bldg List ref'!$A:$B,2,FALSE)</f>
        <v>#N/A</v>
      </c>
      <c r="E578" s="61" t="e">
        <f>INDEX('Active-Bldg List ref'!$A:$A,MATCH(F578,'Active-Bldg List ref'!$C:$C,0))</f>
        <v>#N/A</v>
      </c>
      <c r="F578" s="62"/>
      <c r="G578" s="63"/>
      <c r="H578" s="64"/>
      <c r="I578" s="61" t="e">
        <f>INDEX('Keyword &amp; Type ref'!B:B,MATCH(K578,'Keyword &amp; Type ref'!D:D,0))</f>
        <v>#N/A</v>
      </c>
      <c r="J578" s="66" t="e">
        <f>INDEX('Keyword &amp; Type ref'!F:F,MATCH(L578,'Keyword &amp; Type ref'!H:H,0))</f>
        <v>#N/A</v>
      </c>
      <c r="K578" s="65"/>
      <c r="L578" s="65"/>
      <c r="M578" s="62"/>
      <c r="N578" s="67"/>
      <c r="O578" s="68"/>
      <c r="P578" s="68"/>
      <c r="Q578" s="69" t="e">
        <f>INDEX('Keyword &amp; Type ref'!$F:$V,MATCH(J578,'Keyword &amp; Type ref'!$F:$F,0),MATCH(B578,'Keyword &amp; Type ref'!$1:$1,0))</f>
        <v>#N/A</v>
      </c>
      <c r="R578" s="70" t="e">
        <f>VLOOKUP(J578,'Keyword &amp; Type ref'!$F:$L,7,FALSE)</f>
        <v>#N/A</v>
      </c>
      <c r="S578" s="71" t="e">
        <f>CONCATENATE(E578,":",VLOOKUP(J578,'Keyword &amp; Type ref'!F:H, 3,FALSE),":",$X578)</f>
        <v>#N/A</v>
      </c>
      <c r="T578" s="72" t="e">
        <f t="shared" si="18"/>
        <v>#N/A</v>
      </c>
      <c r="U578" s="73"/>
      <c r="V578" s="74" t="e">
        <f t="shared" ref="V578:V600" si="19">CONCATENATE(RIGHT(D578,LEN(D578)-3),J578,"-",W578)</f>
        <v>#N/A</v>
      </c>
      <c r="W578" s="75"/>
      <c r="X578" s="68"/>
      <c r="Y578" s="68"/>
      <c r="Z578" s="76"/>
      <c r="AA578" s="77" t="e">
        <f>INDEX('MFR_List ref'!$A:$A,MATCH($AB578,'MFR_List ref'!$B:$B,0))</f>
        <v>#N/A</v>
      </c>
      <c r="AB578" s="62"/>
      <c r="AC578" s="78"/>
      <c r="AD578" s="79"/>
      <c r="AE578" s="80"/>
      <c r="AF578" s="60"/>
      <c r="AG578" s="73"/>
      <c r="AH578" s="73"/>
      <c r="AI578" s="73"/>
      <c r="AJ578" s="60"/>
      <c r="AK578" s="73"/>
      <c r="AL578" s="73"/>
      <c r="AM578" s="81"/>
      <c r="AN578" s="73"/>
      <c r="AO578" s="78"/>
      <c r="AP578" s="78"/>
      <c r="AQ578" s="78"/>
      <c r="AR578" s="78"/>
      <c r="AS578" s="73"/>
      <c r="AT578" s="73"/>
      <c r="AU578" s="73"/>
      <c r="AV578" s="78"/>
      <c r="AW578" s="73"/>
      <c r="AX578" s="73"/>
      <c r="AY578" s="82"/>
      <c r="AZ578" s="82"/>
      <c r="BA578" s="73"/>
      <c r="BB578" s="73"/>
      <c r="BC578" s="82"/>
      <c r="BD578" s="73"/>
      <c r="BE578" s="73"/>
      <c r="BF578" s="73"/>
      <c r="BG578" s="73"/>
      <c r="BH578" s="82"/>
      <c r="BI578" s="82"/>
      <c r="BJ578" s="82"/>
      <c r="BK578" s="82"/>
      <c r="BL578" s="82"/>
      <c r="BM578" s="82"/>
      <c r="BN578" s="82"/>
      <c r="BO578" s="73"/>
      <c r="BP578" s="68"/>
      <c r="BQ578" s="73"/>
      <c r="BR578" s="48"/>
    </row>
    <row r="579" spans="1:70" s="47" customFormat="1" ht="34.799999999999997" customHeight="1" x14ac:dyDescent="0.3">
      <c r="A579" s="60"/>
      <c r="B579" s="61" t="e">
        <f>VLOOKUP(E579,'Active-Bldg List ref'!$A:$E,4,FALSE)</f>
        <v>#N/A</v>
      </c>
      <c r="C579" s="61" t="e">
        <f>VLOOKUP(E579,'Active-Bldg List ref'!$A:$E,5,FALSE)</f>
        <v>#N/A</v>
      </c>
      <c r="D579" s="61" t="e">
        <f>VLOOKUP(E579,'Active-Bldg List ref'!$A:$B,2,FALSE)</f>
        <v>#N/A</v>
      </c>
      <c r="E579" s="61" t="e">
        <f>INDEX('Active-Bldg List ref'!$A:$A,MATCH(F579,'Active-Bldg List ref'!$C:$C,0))</f>
        <v>#N/A</v>
      </c>
      <c r="F579" s="62"/>
      <c r="G579" s="63"/>
      <c r="H579" s="64"/>
      <c r="I579" s="61" t="e">
        <f>INDEX('Keyword &amp; Type ref'!B:B,MATCH(K579,'Keyword &amp; Type ref'!D:D,0))</f>
        <v>#N/A</v>
      </c>
      <c r="J579" s="66" t="e">
        <f>INDEX('Keyword &amp; Type ref'!F:F,MATCH(L579,'Keyword &amp; Type ref'!H:H,0))</f>
        <v>#N/A</v>
      </c>
      <c r="K579" s="65"/>
      <c r="L579" s="65"/>
      <c r="M579" s="62"/>
      <c r="N579" s="67"/>
      <c r="O579" s="68"/>
      <c r="P579" s="68"/>
      <c r="Q579" s="69" t="e">
        <f>INDEX('Keyword &amp; Type ref'!$F:$V,MATCH(J579,'Keyword &amp; Type ref'!$F:$F,0),MATCH(B579,'Keyword &amp; Type ref'!$1:$1,0))</f>
        <v>#N/A</v>
      </c>
      <c r="R579" s="70" t="e">
        <f>VLOOKUP(J579,'Keyword &amp; Type ref'!$F:$L,7,FALSE)</f>
        <v>#N/A</v>
      </c>
      <c r="S579" s="71" t="e">
        <f>CONCATENATE(E579,":",VLOOKUP(J579,'Keyword &amp; Type ref'!F:H, 3,FALSE),":",$X579)</f>
        <v>#N/A</v>
      </c>
      <c r="T579" s="72" t="e">
        <f t="shared" si="18"/>
        <v>#N/A</v>
      </c>
      <c r="U579" s="73"/>
      <c r="V579" s="74" t="e">
        <f t="shared" si="19"/>
        <v>#N/A</v>
      </c>
      <c r="W579" s="75"/>
      <c r="X579" s="68"/>
      <c r="Y579" s="68"/>
      <c r="Z579" s="76"/>
      <c r="AA579" s="77" t="e">
        <f>INDEX('MFR_List ref'!$A:$A,MATCH($AB579,'MFR_List ref'!$B:$B,0))</f>
        <v>#N/A</v>
      </c>
      <c r="AB579" s="62"/>
      <c r="AC579" s="78"/>
      <c r="AD579" s="79"/>
      <c r="AE579" s="80"/>
      <c r="AF579" s="60"/>
      <c r="AG579" s="73"/>
      <c r="AH579" s="73"/>
      <c r="AI579" s="73"/>
      <c r="AJ579" s="60"/>
      <c r="AK579" s="73"/>
      <c r="AL579" s="73"/>
      <c r="AM579" s="81"/>
      <c r="AN579" s="73"/>
      <c r="AO579" s="78"/>
      <c r="AP579" s="78"/>
      <c r="AQ579" s="78"/>
      <c r="AR579" s="78"/>
      <c r="AS579" s="73"/>
      <c r="AT579" s="73"/>
      <c r="AU579" s="73"/>
      <c r="AV579" s="78"/>
      <c r="AW579" s="73"/>
      <c r="AX579" s="73"/>
      <c r="AY579" s="82"/>
      <c r="AZ579" s="82"/>
      <c r="BA579" s="73"/>
      <c r="BB579" s="73"/>
      <c r="BC579" s="82"/>
      <c r="BD579" s="73"/>
      <c r="BE579" s="73"/>
      <c r="BF579" s="73"/>
      <c r="BG579" s="73"/>
      <c r="BH579" s="82"/>
      <c r="BI579" s="82"/>
      <c r="BJ579" s="82"/>
      <c r="BK579" s="82"/>
      <c r="BL579" s="82"/>
      <c r="BM579" s="82"/>
      <c r="BN579" s="82"/>
      <c r="BO579" s="73"/>
      <c r="BP579" s="68"/>
      <c r="BQ579" s="73"/>
      <c r="BR579" s="48"/>
    </row>
    <row r="580" spans="1:70" s="47" customFormat="1" ht="34.799999999999997" customHeight="1" x14ac:dyDescent="0.3">
      <c r="A580" s="60"/>
      <c r="B580" s="61" t="e">
        <f>VLOOKUP(E580,'Active-Bldg List ref'!$A:$E,4,FALSE)</f>
        <v>#N/A</v>
      </c>
      <c r="C580" s="61" t="e">
        <f>VLOOKUP(E580,'Active-Bldg List ref'!$A:$E,5,FALSE)</f>
        <v>#N/A</v>
      </c>
      <c r="D580" s="61" t="e">
        <f>VLOOKUP(E580,'Active-Bldg List ref'!$A:$B,2,FALSE)</f>
        <v>#N/A</v>
      </c>
      <c r="E580" s="61" t="e">
        <f>INDEX('Active-Bldg List ref'!$A:$A,MATCH(F580,'Active-Bldg List ref'!$C:$C,0))</f>
        <v>#N/A</v>
      </c>
      <c r="F580" s="62"/>
      <c r="G580" s="63"/>
      <c r="H580" s="64"/>
      <c r="I580" s="61" t="e">
        <f>INDEX('Keyword &amp; Type ref'!B:B,MATCH(K580,'Keyword &amp; Type ref'!D:D,0))</f>
        <v>#N/A</v>
      </c>
      <c r="J580" s="66" t="e">
        <f>INDEX('Keyword &amp; Type ref'!F:F,MATCH(L580,'Keyword &amp; Type ref'!H:H,0))</f>
        <v>#N/A</v>
      </c>
      <c r="K580" s="65"/>
      <c r="L580" s="65"/>
      <c r="M580" s="62"/>
      <c r="N580" s="67"/>
      <c r="O580" s="68"/>
      <c r="P580" s="68"/>
      <c r="Q580" s="69" t="e">
        <f>INDEX('Keyword &amp; Type ref'!$F:$V,MATCH(J580,'Keyword &amp; Type ref'!$F:$F,0),MATCH(B580,'Keyword &amp; Type ref'!$1:$1,0))</f>
        <v>#N/A</v>
      </c>
      <c r="R580" s="70" t="e">
        <f>VLOOKUP(J580,'Keyword &amp; Type ref'!$F:$L,7,FALSE)</f>
        <v>#N/A</v>
      </c>
      <c r="S580" s="71" t="e">
        <f>CONCATENATE(E580,":",VLOOKUP(J580,'Keyword &amp; Type ref'!F:H, 3,FALSE),":",$X580)</f>
        <v>#N/A</v>
      </c>
      <c r="T580" s="72" t="e">
        <f t="shared" si="18"/>
        <v>#N/A</v>
      </c>
      <c r="U580" s="73"/>
      <c r="V580" s="74" t="e">
        <f t="shared" si="19"/>
        <v>#N/A</v>
      </c>
      <c r="W580" s="75"/>
      <c r="X580" s="68"/>
      <c r="Y580" s="68"/>
      <c r="Z580" s="76"/>
      <c r="AA580" s="77" t="e">
        <f>INDEX('MFR_List ref'!$A:$A,MATCH($AB580,'MFR_List ref'!$B:$B,0))</f>
        <v>#N/A</v>
      </c>
      <c r="AB580" s="62"/>
      <c r="AC580" s="78"/>
      <c r="AD580" s="79"/>
      <c r="AE580" s="80"/>
      <c r="AF580" s="60"/>
      <c r="AG580" s="73"/>
      <c r="AH580" s="73"/>
      <c r="AI580" s="73"/>
      <c r="AJ580" s="60"/>
      <c r="AK580" s="73"/>
      <c r="AL580" s="73"/>
      <c r="AM580" s="81"/>
      <c r="AN580" s="73"/>
      <c r="AO580" s="78"/>
      <c r="AP580" s="78"/>
      <c r="AQ580" s="78"/>
      <c r="AR580" s="78"/>
      <c r="AS580" s="73"/>
      <c r="AT580" s="73"/>
      <c r="AU580" s="73"/>
      <c r="AV580" s="78"/>
      <c r="AW580" s="73"/>
      <c r="AX580" s="73"/>
      <c r="AY580" s="82"/>
      <c r="AZ580" s="82"/>
      <c r="BA580" s="73"/>
      <c r="BB580" s="73"/>
      <c r="BC580" s="82"/>
      <c r="BD580" s="73"/>
      <c r="BE580" s="73"/>
      <c r="BF580" s="73"/>
      <c r="BG580" s="73"/>
      <c r="BH580" s="82"/>
      <c r="BI580" s="82"/>
      <c r="BJ580" s="82"/>
      <c r="BK580" s="82"/>
      <c r="BL580" s="82"/>
      <c r="BM580" s="82"/>
      <c r="BN580" s="82"/>
      <c r="BO580" s="73"/>
      <c r="BP580" s="68"/>
      <c r="BQ580" s="73"/>
      <c r="BR580" s="48"/>
    </row>
    <row r="581" spans="1:70" s="47" customFormat="1" ht="34.799999999999997" customHeight="1" x14ac:dyDescent="0.3">
      <c r="A581" s="60"/>
      <c r="B581" s="61" t="e">
        <f>VLOOKUP(E581,'Active-Bldg List ref'!$A:$E,4,FALSE)</f>
        <v>#N/A</v>
      </c>
      <c r="C581" s="61" t="e">
        <f>VLOOKUP(E581,'Active-Bldg List ref'!$A:$E,5,FALSE)</f>
        <v>#N/A</v>
      </c>
      <c r="D581" s="61" t="e">
        <f>VLOOKUP(E581,'Active-Bldg List ref'!$A:$B,2,FALSE)</f>
        <v>#N/A</v>
      </c>
      <c r="E581" s="61" t="e">
        <f>INDEX('Active-Bldg List ref'!$A:$A,MATCH(F581,'Active-Bldg List ref'!$C:$C,0))</f>
        <v>#N/A</v>
      </c>
      <c r="F581" s="62"/>
      <c r="G581" s="63"/>
      <c r="H581" s="64"/>
      <c r="I581" s="61" t="e">
        <f>INDEX('Keyword &amp; Type ref'!B:B,MATCH(K581,'Keyword &amp; Type ref'!D:D,0))</f>
        <v>#N/A</v>
      </c>
      <c r="J581" s="66" t="e">
        <f>INDEX('Keyword &amp; Type ref'!F:F,MATCH(L581,'Keyword &amp; Type ref'!H:H,0))</f>
        <v>#N/A</v>
      </c>
      <c r="K581" s="65"/>
      <c r="L581" s="65"/>
      <c r="M581" s="62"/>
      <c r="N581" s="67"/>
      <c r="O581" s="68"/>
      <c r="P581" s="68"/>
      <c r="Q581" s="69" t="e">
        <f>INDEX('Keyword &amp; Type ref'!$F:$V,MATCH(J581,'Keyword &amp; Type ref'!$F:$F,0),MATCH(B581,'Keyword &amp; Type ref'!$1:$1,0))</f>
        <v>#N/A</v>
      </c>
      <c r="R581" s="70" t="e">
        <f>VLOOKUP(J581,'Keyword &amp; Type ref'!$F:$L,7,FALSE)</f>
        <v>#N/A</v>
      </c>
      <c r="S581" s="71" t="e">
        <f>CONCATENATE(E581,":",VLOOKUP(J581,'Keyword &amp; Type ref'!F:H, 3,FALSE),":",$X581)</f>
        <v>#N/A</v>
      </c>
      <c r="T581" s="72" t="e">
        <f t="shared" si="18"/>
        <v>#N/A</v>
      </c>
      <c r="U581" s="73"/>
      <c r="V581" s="74" t="e">
        <f t="shared" si="19"/>
        <v>#N/A</v>
      </c>
      <c r="W581" s="75"/>
      <c r="X581" s="68"/>
      <c r="Y581" s="68"/>
      <c r="Z581" s="76"/>
      <c r="AA581" s="77" t="e">
        <f>INDEX('MFR_List ref'!$A:$A,MATCH($AB581,'MFR_List ref'!$B:$B,0))</f>
        <v>#N/A</v>
      </c>
      <c r="AB581" s="62"/>
      <c r="AC581" s="78"/>
      <c r="AD581" s="79"/>
      <c r="AE581" s="80"/>
      <c r="AF581" s="60"/>
      <c r="AG581" s="73"/>
      <c r="AH581" s="73"/>
      <c r="AI581" s="73"/>
      <c r="AJ581" s="60"/>
      <c r="AK581" s="73"/>
      <c r="AL581" s="73"/>
      <c r="AM581" s="81"/>
      <c r="AN581" s="73"/>
      <c r="AO581" s="78"/>
      <c r="AP581" s="78"/>
      <c r="AQ581" s="78"/>
      <c r="AR581" s="78"/>
      <c r="AS581" s="73"/>
      <c r="AT581" s="73"/>
      <c r="AU581" s="73"/>
      <c r="AV581" s="78"/>
      <c r="AW581" s="73"/>
      <c r="AX581" s="73"/>
      <c r="AY581" s="82"/>
      <c r="AZ581" s="82"/>
      <c r="BA581" s="73"/>
      <c r="BB581" s="73"/>
      <c r="BC581" s="82"/>
      <c r="BD581" s="73"/>
      <c r="BE581" s="73"/>
      <c r="BF581" s="73"/>
      <c r="BG581" s="73"/>
      <c r="BH581" s="82"/>
      <c r="BI581" s="82"/>
      <c r="BJ581" s="82"/>
      <c r="BK581" s="82"/>
      <c r="BL581" s="82"/>
      <c r="BM581" s="82"/>
      <c r="BN581" s="82"/>
      <c r="BO581" s="73"/>
      <c r="BP581" s="68"/>
      <c r="BQ581" s="73"/>
      <c r="BR581" s="48"/>
    </row>
    <row r="582" spans="1:70" s="47" customFormat="1" ht="34.799999999999997" customHeight="1" x14ac:dyDescent="0.3">
      <c r="A582" s="60"/>
      <c r="B582" s="61" t="e">
        <f>VLOOKUP(E582,'Active-Bldg List ref'!$A:$E,4,FALSE)</f>
        <v>#N/A</v>
      </c>
      <c r="C582" s="61" t="e">
        <f>VLOOKUP(E582,'Active-Bldg List ref'!$A:$E,5,FALSE)</f>
        <v>#N/A</v>
      </c>
      <c r="D582" s="61" t="e">
        <f>VLOOKUP(E582,'Active-Bldg List ref'!$A:$B,2,FALSE)</f>
        <v>#N/A</v>
      </c>
      <c r="E582" s="61" t="e">
        <f>INDEX('Active-Bldg List ref'!$A:$A,MATCH(F582,'Active-Bldg List ref'!$C:$C,0))</f>
        <v>#N/A</v>
      </c>
      <c r="F582" s="62"/>
      <c r="G582" s="63"/>
      <c r="H582" s="64"/>
      <c r="I582" s="61" t="e">
        <f>INDEX('Keyword &amp; Type ref'!B:B,MATCH(K582,'Keyword &amp; Type ref'!D:D,0))</f>
        <v>#N/A</v>
      </c>
      <c r="J582" s="66" t="e">
        <f>INDEX('Keyword &amp; Type ref'!F:F,MATCH(L582,'Keyword &amp; Type ref'!H:H,0))</f>
        <v>#N/A</v>
      </c>
      <c r="K582" s="65"/>
      <c r="L582" s="65"/>
      <c r="M582" s="62"/>
      <c r="N582" s="67"/>
      <c r="O582" s="68"/>
      <c r="P582" s="68"/>
      <c r="Q582" s="69" t="e">
        <f>INDEX('Keyword &amp; Type ref'!$F:$V,MATCH(J582,'Keyword &amp; Type ref'!$F:$F,0),MATCH(B582,'Keyword &amp; Type ref'!$1:$1,0))</f>
        <v>#N/A</v>
      </c>
      <c r="R582" s="70" t="e">
        <f>VLOOKUP(J582,'Keyword &amp; Type ref'!$F:$L,7,FALSE)</f>
        <v>#N/A</v>
      </c>
      <c r="S582" s="71" t="e">
        <f>CONCATENATE(E582,":",VLOOKUP(J582,'Keyword &amp; Type ref'!F:H, 3,FALSE),":",$X582)</f>
        <v>#N/A</v>
      </c>
      <c r="T582" s="72" t="e">
        <f t="shared" si="18"/>
        <v>#N/A</v>
      </c>
      <c r="U582" s="73"/>
      <c r="V582" s="74" t="e">
        <f t="shared" si="19"/>
        <v>#N/A</v>
      </c>
      <c r="W582" s="75"/>
      <c r="X582" s="68"/>
      <c r="Y582" s="68"/>
      <c r="Z582" s="76"/>
      <c r="AA582" s="77" t="e">
        <f>INDEX('MFR_List ref'!$A:$A,MATCH($AB582,'MFR_List ref'!$B:$B,0))</f>
        <v>#N/A</v>
      </c>
      <c r="AB582" s="62"/>
      <c r="AC582" s="78"/>
      <c r="AD582" s="79"/>
      <c r="AE582" s="80"/>
      <c r="AF582" s="60"/>
      <c r="AG582" s="73"/>
      <c r="AH582" s="73"/>
      <c r="AI582" s="73"/>
      <c r="AJ582" s="60"/>
      <c r="AK582" s="73"/>
      <c r="AL582" s="73"/>
      <c r="AM582" s="81"/>
      <c r="AN582" s="73"/>
      <c r="AO582" s="78"/>
      <c r="AP582" s="78"/>
      <c r="AQ582" s="78"/>
      <c r="AR582" s="78"/>
      <c r="AS582" s="73"/>
      <c r="AT582" s="73"/>
      <c r="AU582" s="73"/>
      <c r="AV582" s="78"/>
      <c r="AW582" s="73"/>
      <c r="AX582" s="73"/>
      <c r="AY582" s="82"/>
      <c r="AZ582" s="82"/>
      <c r="BA582" s="73"/>
      <c r="BB582" s="73"/>
      <c r="BC582" s="82"/>
      <c r="BD582" s="73"/>
      <c r="BE582" s="73"/>
      <c r="BF582" s="73"/>
      <c r="BG582" s="73"/>
      <c r="BH582" s="82"/>
      <c r="BI582" s="82"/>
      <c r="BJ582" s="82"/>
      <c r="BK582" s="82"/>
      <c r="BL582" s="82"/>
      <c r="BM582" s="82"/>
      <c r="BN582" s="82"/>
      <c r="BO582" s="73"/>
      <c r="BP582" s="68"/>
      <c r="BQ582" s="73"/>
      <c r="BR582" s="48"/>
    </row>
    <row r="583" spans="1:70" s="47" customFormat="1" ht="34.799999999999997" customHeight="1" x14ac:dyDescent="0.3">
      <c r="A583" s="60"/>
      <c r="B583" s="61" t="e">
        <f>VLOOKUP(E583,'Active-Bldg List ref'!$A:$E,4,FALSE)</f>
        <v>#N/A</v>
      </c>
      <c r="C583" s="61" t="e">
        <f>VLOOKUP(E583,'Active-Bldg List ref'!$A:$E,5,FALSE)</f>
        <v>#N/A</v>
      </c>
      <c r="D583" s="61" t="e">
        <f>VLOOKUP(E583,'Active-Bldg List ref'!$A:$B,2,FALSE)</f>
        <v>#N/A</v>
      </c>
      <c r="E583" s="61" t="e">
        <f>INDEX('Active-Bldg List ref'!$A:$A,MATCH(F583,'Active-Bldg List ref'!$C:$C,0))</f>
        <v>#N/A</v>
      </c>
      <c r="F583" s="62"/>
      <c r="G583" s="63"/>
      <c r="H583" s="64"/>
      <c r="I583" s="61" t="e">
        <f>INDEX('Keyword &amp; Type ref'!B:B,MATCH(K583,'Keyword &amp; Type ref'!D:D,0))</f>
        <v>#N/A</v>
      </c>
      <c r="J583" s="66" t="e">
        <f>INDEX('Keyword &amp; Type ref'!F:F,MATCH(L583,'Keyword &amp; Type ref'!H:H,0))</f>
        <v>#N/A</v>
      </c>
      <c r="K583" s="65"/>
      <c r="L583" s="65"/>
      <c r="M583" s="62"/>
      <c r="N583" s="67"/>
      <c r="O583" s="68"/>
      <c r="P583" s="68"/>
      <c r="Q583" s="69" t="e">
        <f>INDEX('Keyword &amp; Type ref'!$F:$V,MATCH(J583,'Keyword &amp; Type ref'!$F:$F,0),MATCH(B583,'Keyword &amp; Type ref'!$1:$1,0))</f>
        <v>#N/A</v>
      </c>
      <c r="R583" s="70" t="e">
        <f>VLOOKUP(J583,'Keyword &amp; Type ref'!$F:$L,7,FALSE)</f>
        <v>#N/A</v>
      </c>
      <c r="S583" s="71" t="e">
        <f>CONCATENATE(E583,":",VLOOKUP(J583,'Keyword &amp; Type ref'!F:H, 3,FALSE),":",$X583)</f>
        <v>#N/A</v>
      </c>
      <c r="T583" s="72" t="e">
        <f t="shared" si="18"/>
        <v>#N/A</v>
      </c>
      <c r="U583" s="73"/>
      <c r="V583" s="74" t="e">
        <f t="shared" si="19"/>
        <v>#N/A</v>
      </c>
      <c r="W583" s="75"/>
      <c r="X583" s="68"/>
      <c r="Y583" s="68"/>
      <c r="Z583" s="76"/>
      <c r="AA583" s="77" t="e">
        <f>INDEX('MFR_List ref'!$A:$A,MATCH($AB583,'MFR_List ref'!$B:$B,0))</f>
        <v>#N/A</v>
      </c>
      <c r="AB583" s="62"/>
      <c r="AC583" s="78"/>
      <c r="AD583" s="79"/>
      <c r="AE583" s="80"/>
      <c r="AF583" s="60"/>
      <c r="AG583" s="73"/>
      <c r="AH583" s="73"/>
      <c r="AI583" s="73"/>
      <c r="AJ583" s="60"/>
      <c r="AK583" s="73"/>
      <c r="AL583" s="73"/>
      <c r="AM583" s="81"/>
      <c r="AN583" s="73"/>
      <c r="AO583" s="78"/>
      <c r="AP583" s="78"/>
      <c r="AQ583" s="78"/>
      <c r="AR583" s="78"/>
      <c r="AS583" s="73"/>
      <c r="AT583" s="73"/>
      <c r="AU583" s="73"/>
      <c r="AV583" s="78"/>
      <c r="AW583" s="73"/>
      <c r="AX583" s="73"/>
      <c r="AY583" s="82"/>
      <c r="AZ583" s="82"/>
      <c r="BA583" s="73"/>
      <c r="BB583" s="73"/>
      <c r="BC583" s="82"/>
      <c r="BD583" s="73"/>
      <c r="BE583" s="73"/>
      <c r="BF583" s="73"/>
      <c r="BG583" s="73"/>
      <c r="BH583" s="82"/>
      <c r="BI583" s="82"/>
      <c r="BJ583" s="82"/>
      <c r="BK583" s="82"/>
      <c r="BL583" s="82"/>
      <c r="BM583" s="82"/>
      <c r="BN583" s="82"/>
      <c r="BO583" s="73"/>
      <c r="BP583" s="68"/>
      <c r="BQ583" s="73"/>
      <c r="BR583" s="48"/>
    </row>
    <row r="584" spans="1:70" s="47" customFormat="1" ht="34.799999999999997" customHeight="1" x14ac:dyDescent="0.3">
      <c r="A584" s="60"/>
      <c r="B584" s="61" t="e">
        <f>VLOOKUP(E584,'Active-Bldg List ref'!$A:$E,4,FALSE)</f>
        <v>#N/A</v>
      </c>
      <c r="C584" s="61" t="e">
        <f>VLOOKUP(E584,'Active-Bldg List ref'!$A:$E,5,FALSE)</f>
        <v>#N/A</v>
      </c>
      <c r="D584" s="61" t="e">
        <f>VLOOKUP(E584,'Active-Bldg List ref'!$A:$B,2,FALSE)</f>
        <v>#N/A</v>
      </c>
      <c r="E584" s="61" t="e">
        <f>INDEX('Active-Bldg List ref'!$A:$A,MATCH(F584,'Active-Bldg List ref'!$C:$C,0))</f>
        <v>#N/A</v>
      </c>
      <c r="F584" s="62"/>
      <c r="G584" s="63"/>
      <c r="H584" s="64"/>
      <c r="I584" s="61" t="e">
        <f>INDEX('Keyword &amp; Type ref'!B:B,MATCH(K584,'Keyword &amp; Type ref'!D:D,0))</f>
        <v>#N/A</v>
      </c>
      <c r="J584" s="66" t="e">
        <f>INDEX('Keyword &amp; Type ref'!F:F,MATCH(L584,'Keyword &amp; Type ref'!H:H,0))</f>
        <v>#N/A</v>
      </c>
      <c r="K584" s="65"/>
      <c r="L584" s="65"/>
      <c r="M584" s="62"/>
      <c r="N584" s="67"/>
      <c r="O584" s="68"/>
      <c r="P584" s="68"/>
      <c r="Q584" s="69" t="e">
        <f>INDEX('Keyword &amp; Type ref'!$F:$V,MATCH(J584,'Keyword &amp; Type ref'!$F:$F,0),MATCH(B584,'Keyword &amp; Type ref'!$1:$1,0))</f>
        <v>#N/A</v>
      </c>
      <c r="R584" s="70" t="e">
        <f>VLOOKUP(J584,'Keyword &amp; Type ref'!$F:$L,7,FALSE)</f>
        <v>#N/A</v>
      </c>
      <c r="S584" s="71" t="e">
        <f>CONCATENATE(E584,":",VLOOKUP(J584,'Keyword &amp; Type ref'!F:H, 3,FALSE),":",$X584)</f>
        <v>#N/A</v>
      </c>
      <c r="T584" s="72" t="e">
        <f t="shared" si="18"/>
        <v>#N/A</v>
      </c>
      <c r="U584" s="73"/>
      <c r="V584" s="74" t="e">
        <f t="shared" si="19"/>
        <v>#N/A</v>
      </c>
      <c r="W584" s="75"/>
      <c r="X584" s="68"/>
      <c r="Y584" s="68"/>
      <c r="Z584" s="76"/>
      <c r="AA584" s="77" t="e">
        <f>INDEX('MFR_List ref'!$A:$A,MATCH($AB584,'MFR_List ref'!$B:$B,0))</f>
        <v>#N/A</v>
      </c>
      <c r="AB584" s="62"/>
      <c r="AC584" s="78"/>
      <c r="AD584" s="79"/>
      <c r="AE584" s="80"/>
      <c r="AF584" s="60"/>
      <c r="AG584" s="73"/>
      <c r="AH584" s="73"/>
      <c r="AI584" s="73"/>
      <c r="AJ584" s="60"/>
      <c r="AK584" s="73"/>
      <c r="AL584" s="73"/>
      <c r="AM584" s="81"/>
      <c r="AN584" s="73"/>
      <c r="AO584" s="78"/>
      <c r="AP584" s="78"/>
      <c r="AQ584" s="78"/>
      <c r="AR584" s="78"/>
      <c r="AS584" s="73"/>
      <c r="AT584" s="73"/>
      <c r="AU584" s="73"/>
      <c r="AV584" s="78"/>
      <c r="AW584" s="73"/>
      <c r="AX584" s="73"/>
      <c r="AY584" s="82"/>
      <c r="AZ584" s="82"/>
      <c r="BA584" s="73"/>
      <c r="BB584" s="73"/>
      <c r="BC584" s="82"/>
      <c r="BD584" s="73"/>
      <c r="BE584" s="73"/>
      <c r="BF584" s="73"/>
      <c r="BG584" s="73"/>
      <c r="BH584" s="82"/>
      <c r="BI584" s="82"/>
      <c r="BJ584" s="82"/>
      <c r="BK584" s="82"/>
      <c r="BL584" s="82"/>
      <c r="BM584" s="82"/>
      <c r="BN584" s="82"/>
      <c r="BO584" s="73"/>
      <c r="BP584" s="68"/>
      <c r="BQ584" s="73"/>
      <c r="BR584" s="48"/>
    </row>
    <row r="585" spans="1:70" s="47" customFormat="1" ht="34.799999999999997" customHeight="1" x14ac:dyDescent="0.3">
      <c r="A585" s="60"/>
      <c r="B585" s="61" t="e">
        <f>VLOOKUP(E585,'Active-Bldg List ref'!$A:$E,4,FALSE)</f>
        <v>#N/A</v>
      </c>
      <c r="C585" s="61" t="e">
        <f>VLOOKUP(E585,'Active-Bldg List ref'!$A:$E,5,FALSE)</f>
        <v>#N/A</v>
      </c>
      <c r="D585" s="61" t="e">
        <f>VLOOKUP(E585,'Active-Bldg List ref'!$A:$B,2,FALSE)</f>
        <v>#N/A</v>
      </c>
      <c r="E585" s="61" t="e">
        <f>INDEX('Active-Bldg List ref'!$A:$A,MATCH(F585,'Active-Bldg List ref'!$C:$C,0))</f>
        <v>#N/A</v>
      </c>
      <c r="F585" s="62"/>
      <c r="G585" s="63"/>
      <c r="H585" s="64"/>
      <c r="I585" s="61" t="e">
        <f>INDEX('Keyword &amp; Type ref'!B:B,MATCH(K585,'Keyword &amp; Type ref'!D:D,0))</f>
        <v>#N/A</v>
      </c>
      <c r="J585" s="66" t="e">
        <f>INDEX('Keyword &amp; Type ref'!F:F,MATCH(L585,'Keyword &amp; Type ref'!H:H,0))</f>
        <v>#N/A</v>
      </c>
      <c r="K585" s="65"/>
      <c r="L585" s="65"/>
      <c r="M585" s="62"/>
      <c r="N585" s="67"/>
      <c r="O585" s="68"/>
      <c r="P585" s="68"/>
      <c r="Q585" s="69" t="e">
        <f>INDEX('Keyword &amp; Type ref'!$F:$V,MATCH(J585,'Keyword &amp; Type ref'!$F:$F,0),MATCH(B585,'Keyword &amp; Type ref'!$1:$1,0))</f>
        <v>#N/A</v>
      </c>
      <c r="R585" s="70" t="e">
        <f>VLOOKUP(J585,'Keyword &amp; Type ref'!$F:$L,7,FALSE)</f>
        <v>#N/A</v>
      </c>
      <c r="S585" s="71" t="e">
        <f>CONCATENATE(E585,":",VLOOKUP(J585,'Keyword &amp; Type ref'!F:H, 3,FALSE),":",$X585)</f>
        <v>#N/A</v>
      </c>
      <c r="T585" s="72" t="e">
        <f t="shared" si="18"/>
        <v>#N/A</v>
      </c>
      <c r="U585" s="73"/>
      <c r="V585" s="74" t="e">
        <f t="shared" si="19"/>
        <v>#N/A</v>
      </c>
      <c r="W585" s="75"/>
      <c r="X585" s="68"/>
      <c r="Y585" s="68"/>
      <c r="Z585" s="76"/>
      <c r="AA585" s="77" t="e">
        <f>INDEX('MFR_List ref'!$A:$A,MATCH($AB585,'MFR_List ref'!$B:$B,0))</f>
        <v>#N/A</v>
      </c>
      <c r="AB585" s="62"/>
      <c r="AC585" s="78"/>
      <c r="AD585" s="79"/>
      <c r="AE585" s="80"/>
      <c r="AF585" s="60"/>
      <c r="AG585" s="73"/>
      <c r="AH585" s="73"/>
      <c r="AI585" s="73"/>
      <c r="AJ585" s="60"/>
      <c r="AK585" s="73"/>
      <c r="AL585" s="73"/>
      <c r="AM585" s="81"/>
      <c r="AN585" s="73"/>
      <c r="AO585" s="78"/>
      <c r="AP585" s="78"/>
      <c r="AQ585" s="78"/>
      <c r="AR585" s="78"/>
      <c r="AS585" s="73"/>
      <c r="AT585" s="73"/>
      <c r="AU585" s="73"/>
      <c r="AV585" s="78"/>
      <c r="AW585" s="73"/>
      <c r="AX585" s="73"/>
      <c r="AY585" s="82"/>
      <c r="AZ585" s="82"/>
      <c r="BA585" s="73"/>
      <c r="BB585" s="73"/>
      <c r="BC585" s="82"/>
      <c r="BD585" s="73"/>
      <c r="BE585" s="73"/>
      <c r="BF585" s="73"/>
      <c r="BG585" s="73"/>
      <c r="BH585" s="82"/>
      <c r="BI585" s="82"/>
      <c r="BJ585" s="82"/>
      <c r="BK585" s="82"/>
      <c r="BL585" s="82"/>
      <c r="BM585" s="82"/>
      <c r="BN585" s="82"/>
      <c r="BO585" s="73"/>
      <c r="BP585" s="68"/>
      <c r="BQ585" s="73"/>
      <c r="BR585" s="48"/>
    </row>
    <row r="586" spans="1:70" s="47" customFormat="1" ht="34.799999999999997" customHeight="1" x14ac:dyDescent="0.3">
      <c r="A586" s="60"/>
      <c r="B586" s="61" t="e">
        <f>VLOOKUP(E586,'Active-Bldg List ref'!$A:$E,4,FALSE)</f>
        <v>#N/A</v>
      </c>
      <c r="C586" s="61" t="e">
        <f>VLOOKUP(E586,'Active-Bldg List ref'!$A:$E,5,FALSE)</f>
        <v>#N/A</v>
      </c>
      <c r="D586" s="61" t="e">
        <f>VLOOKUP(E586,'Active-Bldg List ref'!$A:$B,2,FALSE)</f>
        <v>#N/A</v>
      </c>
      <c r="E586" s="61" t="e">
        <f>INDEX('Active-Bldg List ref'!$A:$A,MATCH(F586,'Active-Bldg List ref'!$C:$C,0))</f>
        <v>#N/A</v>
      </c>
      <c r="F586" s="62"/>
      <c r="G586" s="63"/>
      <c r="H586" s="64"/>
      <c r="I586" s="61" t="e">
        <f>INDEX('Keyword &amp; Type ref'!B:B,MATCH(K586,'Keyword &amp; Type ref'!D:D,0))</f>
        <v>#N/A</v>
      </c>
      <c r="J586" s="66" t="e">
        <f>INDEX('Keyword &amp; Type ref'!F:F,MATCH(L586,'Keyword &amp; Type ref'!H:H,0))</f>
        <v>#N/A</v>
      </c>
      <c r="K586" s="65"/>
      <c r="L586" s="65"/>
      <c r="M586" s="62"/>
      <c r="N586" s="67"/>
      <c r="O586" s="68"/>
      <c r="P586" s="68"/>
      <c r="Q586" s="69" t="e">
        <f>INDEX('Keyword &amp; Type ref'!$F:$V,MATCH(J586,'Keyword &amp; Type ref'!$F:$F,0),MATCH(B586,'Keyword &amp; Type ref'!$1:$1,0))</f>
        <v>#N/A</v>
      </c>
      <c r="R586" s="70" t="e">
        <f>VLOOKUP(J586,'Keyword &amp; Type ref'!$F:$L,7,FALSE)</f>
        <v>#N/A</v>
      </c>
      <c r="S586" s="71" t="e">
        <f>CONCATENATE(E586,":",VLOOKUP(J586,'Keyword &amp; Type ref'!F:H, 3,FALSE),":",$X586)</f>
        <v>#N/A</v>
      </c>
      <c r="T586" s="72" t="e">
        <f t="shared" si="18"/>
        <v>#N/A</v>
      </c>
      <c r="U586" s="73"/>
      <c r="V586" s="74" t="e">
        <f t="shared" si="19"/>
        <v>#N/A</v>
      </c>
      <c r="W586" s="75"/>
      <c r="X586" s="68"/>
      <c r="Y586" s="68"/>
      <c r="Z586" s="76"/>
      <c r="AA586" s="77" t="e">
        <f>INDEX('MFR_List ref'!$A:$A,MATCH($AB586,'MFR_List ref'!$B:$B,0))</f>
        <v>#N/A</v>
      </c>
      <c r="AB586" s="62"/>
      <c r="AC586" s="78"/>
      <c r="AD586" s="79"/>
      <c r="AE586" s="80"/>
      <c r="AF586" s="60"/>
      <c r="AG586" s="73"/>
      <c r="AH586" s="73"/>
      <c r="AI586" s="73"/>
      <c r="AJ586" s="60"/>
      <c r="AK586" s="73"/>
      <c r="AL586" s="73"/>
      <c r="AM586" s="81"/>
      <c r="AN586" s="73"/>
      <c r="AO586" s="78"/>
      <c r="AP586" s="78"/>
      <c r="AQ586" s="78"/>
      <c r="AR586" s="78"/>
      <c r="AS586" s="73"/>
      <c r="AT586" s="73"/>
      <c r="AU586" s="73"/>
      <c r="AV586" s="78"/>
      <c r="AW586" s="73"/>
      <c r="AX586" s="73"/>
      <c r="AY586" s="82"/>
      <c r="AZ586" s="82"/>
      <c r="BA586" s="73"/>
      <c r="BB586" s="73"/>
      <c r="BC586" s="82"/>
      <c r="BD586" s="73"/>
      <c r="BE586" s="73"/>
      <c r="BF586" s="73"/>
      <c r="BG586" s="73"/>
      <c r="BH586" s="82"/>
      <c r="BI586" s="82"/>
      <c r="BJ586" s="82"/>
      <c r="BK586" s="82"/>
      <c r="BL586" s="82"/>
      <c r="BM586" s="82"/>
      <c r="BN586" s="82"/>
      <c r="BO586" s="73"/>
      <c r="BP586" s="68"/>
      <c r="BQ586" s="73"/>
      <c r="BR586" s="48"/>
    </row>
    <row r="587" spans="1:70" s="47" customFormat="1" ht="34.799999999999997" customHeight="1" x14ac:dyDescent="0.3">
      <c r="A587" s="60"/>
      <c r="B587" s="61" t="e">
        <f>VLOOKUP(E587,'Active-Bldg List ref'!$A:$E,4,FALSE)</f>
        <v>#N/A</v>
      </c>
      <c r="C587" s="61" t="e">
        <f>VLOOKUP(E587,'Active-Bldg List ref'!$A:$E,5,FALSE)</f>
        <v>#N/A</v>
      </c>
      <c r="D587" s="61" t="e">
        <f>VLOOKUP(E587,'Active-Bldg List ref'!$A:$B,2,FALSE)</f>
        <v>#N/A</v>
      </c>
      <c r="E587" s="61" t="e">
        <f>INDEX('Active-Bldg List ref'!$A:$A,MATCH(F587,'Active-Bldg List ref'!$C:$C,0))</f>
        <v>#N/A</v>
      </c>
      <c r="F587" s="62"/>
      <c r="G587" s="63"/>
      <c r="H587" s="64"/>
      <c r="I587" s="61" t="e">
        <f>INDEX('Keyword &amp; Type ref'!B:B,MATCH(K587,'Keyword &amp; Type ref'!D:D,0))</f>
        <v>#N/A</v>
      </c>
      <c r="J587" s="66" t="e">
        <f>INDEX('Keyword &amp; Type ref'!F:F,MATCH(L587,'Keyword &amp; Type ref'!H:H,0))</f>
        <v>#N/A</v>
      </c>
      <c r="K587" s="65"/>
      <c r="L587" s="65"/>
      <c r="M587" s="62"/>
      <c r="N587" s="67"/>
      <c r="O587" s="68"/>
      <c r="P587" s="68"/>
      <c r="Q587" s="69" t="e">
        <f>INDEX('Keyword &amp; Type ref'!$F:$V,MATCH(J587,'Keyword &amp; Type ref'!$F:$F,0),MATCH(B587,'Keyword &amp; Type ref'!$1:$1,0))</f>
        <v>#N/A</v>
      </c>
      <c r="R587" s="70" t="e">
        <f>VLOOKUP(J587,'Keyword &amp; Type ref'!$F:$L,7,FALSE)</f>
        <v>#N/A</v>
      </c>
      <c r="S587" s="71" t="e">
        <f>CONCATENATE(E587,":",VLOOKUP(J587,'Keyword &amp; Type ref'!F:H, 3,FALSE),":",$X587)</f>
        <v>#N/A</v>
      </c>
      <c r="T587" s="72" t="e">
        <f t="shared" si="18"/>
        <v>#N/A</v>
      </c>
      <c r="U587" s="73"/>
      <c r="V587" s="74" t="e">
        <f t="shared" si="19"/>
        <v>#N/A</v>
      </c>
      <c r="W587" s="75"/>
      <c r="X587" s="68"/>
      <c r="Y587" s="68"/>
      <c r="Z587" s="76"/>
      <c r="AA587" s="77" t="e">
        <f>INDEX('MFR_List ref'!$A:$A,MATCH($AB587,'MFR_List ref'!$B:$B,0))</f>
        <v>#N/A</v>
      </c>
      <c r="AB587" s="62"/>
      <c r="AC587" s="78"/>
      <c r="AD587" s="79"/>
      <c r="AE587" s="80"/>
      <c r="AF587" s="60"/>
      <c r="AG587" s="73"/>
      <c r="AH587" s="73"/>
      <c r="AI587" s="73"/>
      <c r="AJ587" s="60"/>
      <c r="AK587" s="73"/>
      <c r="AL587" s="73"/>
      <c r="AM587" s="81"/>
      <c r="AN587" s="73"/>
      <c r="AO587" s="78"/>
      <c r="AP587" s="78"/>
      <c r="AQ587" s="78"/>
      <c r="AR587" s="78"/>
      <c r="AS587" s="73"/>
      <c r="AT587" s="73"/>
      <c r="AU587" s="73"/>
      <c r="AV587" s="78"/>
      <c r="AW587" s="73"/>
      <c r="AX587" s="73"/>
      <c r="AY587" s="82"/>
      <c r="AZ587" s="82"/>
      <c r="BA587" s="73"/>
      <c r="BB587" s="73"/>
      <c r="BC587" s="82"/>
      <c r="BD587" s="73"/>
      <c r="BE587" s="73"/>
      <c r="BF587" s="73"/>
      <c r="BG587" s="73"/>
      <c r="BH587" s="82"/>
      <c r="BI587" s="82"/>
      <c r="BJ587" s="82"/>
      <c r="BK587" s="82"/>
      <c r="BL587" s="82"/>
      <c r="BM587" s="82"/>
      <c r="BN587" s="82"/>
      <c r="BO587" s="73"/>
      <c r="BP587" s="68"/>
      <c r="BQ587" s="73"/>
      <c r="BR587" s="48"/>
    </row>
    <row r="588" spans="1:70" s="47" customFormat="1" ht="34.799999999999997" customHeight="1" x14ac:dyDescent="0.3">
      <c r="A588" s="60"/>
      <c r="B588" s="61" t="e">
        <f>VLOOKUP(E588,'Active-Bldg List ref'!$A:$E,4,FALSE)</f>
        <v>#N/A</v>
      </c>
      <c r="C588" s="61" t="e">
        <f>VLOOKUP(E588,'Active-Bldg List ref'!$A:$E,5,FALSE)</f>
        <v>#N/A</v>
      </c>
      <c r="D588" s="61" t="e">
        <f>VLOOKUP(E588,'Active-Bldg List ref'!$A:$B,2,FALSE)</f>
        <v>#N/A</v>
      </c>
      <c r="E588" s="61" t="e">
        <f>INDEX('Active-Bldg List ref'!$A:$A,MATCH(F588,'Active-Bldg List ref'!$C:$C,0))</f>
        <v>#N/A</v>
      </c>
      <c r="F588" s="62"/>
      <c r="G588" s="63"/>
      <c r="H588" s="64"/>
      <c r="I588" s="61" t="e">
        <f>INDEX('Keyword &amp; Type ref'!B:B,MATCH(K588,'Keyword &amp; Type ref'!D:D,0))</f>
        <v>#N/A</v>
      </c>
      <c r="J588" s="66" t="e">
        <f>INDEX('Keyword &amp; Type ref'!F:F,MATCH(L588,'Keyword &amp; Type ref'!H:H,0))</f>
        <v>#N/A</v>
      </c>
      <c r="K588" s="65"/>
      <c r="L588" s="65"/>
      <c r="M588" s="62"/>
      <c r="N588" s="67"/>
      <c r="O588" s="68"/>
      <c r="P588" s="68"/>
      <c r="Q588" s="69" t="e">
        <f>INDEX('Keyword &amp; Type ref'!$F:$V,MATCH(J588,'Keyword &amp; Type ref'!$F:$F,0),MATCH(B588,'Keyword &amp; Type ref'!$1:$1,0))</f>
        <v>#N/A</v>
      </c>
      <c r="R588" s="70" t="e">
        <f>VLOOKUP(J588,'Keyword &amp; Type ref'!$F:$L,7,FALSE)</f>
        <v>#N/A</v>
      </c>
      <c r="S588" s="71" t="e">
        <f>CONCATENATE(E588,":",VLOOKUP(J588,'Keyword &amp; Type ref'!F:H, 3,FALSE),":",$X588)</f>
        <v>#N/A</v>
      </c>
      <c r="T588" s="72" t="e">
        <f t="shared" si="18"/>
        <v>#N/A</v>
      </c>
      <c r="U588" s="73"/>
      <c r="V588" s="74" t="e">
        <f t="shared" si="19"/>
        <v>#N/A</v>
      </c>
      <c r="W588" s="75"/>
      <c r="X588" s="68"/>
      <c r="Y588" s="68"/>
      <c r="Z588" s="76"/>
      <c r="AA588" s="77" t="e">
        <f>INDEX('MFR_List ref'!$A:$A,MATCH($AB588,'MFR_List ref'!$B:$B,0))</f>
        <v>#N/A</v>
      </c>
      <c r="AB588" s="62"/>
      <c r="AC588" s="78"/>
      <c r="AD588" s="79"/>
      <c r="AE588" s="80"/>
      <c r="AF588" s="60"/>
      <c r="AG588" s="73"/>
      <c r="AH588" s="73"/>
      <c r="AI588" s="73"/>
      <c r="AJ588" s="60"/>
      <c r="AK588" s="73"/>
      <c r="AL588" s="73"/>
      <c r="AM588" s="81"/>
      <c r="AN588" s="73"/>
      <c r="AO588" s="78"/>
      <c r="AP588" s="78"/>
      <c r="AQ588" s="78"/>
      <c r="AR588" s="78"/>
      <c r="AS588" s="73"/>
      <c r="AT588" s="73"/>
      <c r="AU588" s="73"/>
      <c r="AV588" s="78"/>
      <c r="AW588" s="73"/>
      <c r="AX588" s="73"/>
      <c r="AY588" s="82"/>
      <c r="AZ588" s="82"/>
      <c r="BA588" s="73"/>
      <c r="BB588" s="73"/>
      <c r="BC588" s="82"/>
      <c r="BD588" s="73"/>
      <c r="BE588" s="73"/>
      <c r="BF588" s="73"/>
      <c r="BG588" s="73"/>
      <c r="BH588" s="82"/>
      <c r="BI588" s="82"/>
      <c r="BJ588" s="82"/>
      <c r="BK588" s="82"/>
      <c r="BL588" s="82"/>
      <c r="BM588" s="82"/>
      <c r="BN588" s="82"/>
      <c r="BO588" s="73"/>
      <c r="BP588" s="68"/>
      <c r="BQ588" s="73"/>
      <c r="BR588" s="48"/>
    </row>
    <row r="589" spans="1:70" s="47" customFormat="1" ht="34.799999999999997" customHeight="1" x14ac:dyDescent="0.3">
      <c r="A589" s="60"/>
      <c r="B589" s="61" t="e">
        <f>VLOOKUP(E589,'Active-Bldg List ref'!$A:$E,4,FALSE)</f>
        <v>#N/A</v>
      </c>
      <c r="C589" s="61" t="e">
        <f>VLOOKUP(E589,'Active-Bldg List ref'!$A:$E,5,FALSE)</f>
        <v>#N/A</v>
      </c>
      <c r="D589" s="61" t="e">
        <f>VLOOKUP(E589,'Active-Bldg List ref'!$A:$B,2,FALSE)</f>
        <v>#N/A</v>
      </c>
      <c r="E589" s="61" t="e">
        <f>INDEX('Active-Bldg List ref'!$A:$A,MATCH(F589,'Active-Bldg List ref'!$C:$C,0))</f>
        <v>#N/A</v>
      </c>
      <c r="F589" s="62"/>
      <c r="G589" s="63"/>
      <c r="H589" s="64"/>
      <c r="I589" s="61" t="e">
        <f>INDEX('Keyword &amp; Type ref'!B:B,MATCH(K589,'Keyword &amp; Type ref'!D:D,0))</f>
        <v>#N/A</v>
      </c>
      <c r="J589" s="66" t="e">
        <f>INDEX('Keyword &amp; Type ref'!F:F,MATCH(L589,'Keyword &amp; Type ref'!H:H,0))</f>
        <v>#N/A</v>
      </c>
      <c r="K589" s="65"/>
      <c r="L589" s="65"/>
      <c r="M589" s="62"/>
      <c r="N589" s="67"/>
      <c r="O589" s="68"/>
      <c r="P589" s="68"/>
      <c r="Q589" s="69" t="e">
        <f>INDEX('Keyword &amp; Type ref'!$F:$V,MATCH(J589,'Keyword &amp; Type ref'!$F:$F,0),MATCH(B589,'Keyword &amp; Type ref'!$1:$1,0))</f>
        <v>#N/A</v>
      </c>
      <c r="R589" s="70" t="e">
        <f>VLOOKUP(J589,'Keyword &amp; Type ref'!$F:$L,7,FALSE)</f>
        <v>#N/A</v>
      </c>
      <c r="S589" s="71" t="e">
        <f>CONCATENATE(E589,":",VLOOKUP(J589,'Keyword &amp; Type ref'!F:H, 3,FALSE),":",$X589)</f>
        <v>#N/A</v>
      </c>
      <c r="T589" s="72" t="e">
        <f t="shared" si="18"/>
        <v>#N/A</v>
      </c>
      <c r="U589" s="73"/>
      <c r="V589" s="74" t="e">
        <f t="shared" si="19"/>
        <v>#N/A</v>
      </c>
      <c r="W589" s="75"/>
      <c r="X589" s="68"/>
      <c r="Y589" s="68"/>
      <c r="Z589" s="76"/>
      <c r="AA589" s="77" t="e">
        <f>INDEX('MFR_List ref'!$A:$A,MATCH($AB589,'MFR_List ref'!$B:$B,0))</f>
        <v>#N/A</v>
      </c>
      <c r="AB589" s="62"/>
      <c r="AC589" s="78"/>
      <c r="AD589" s="79"/>
      <c r="AE589" s="80"/>
      <c r="AF589" s="60"/>
      <c r="AG589" s="73"/>
      <c r="AH589" s="73"/>
      <c r="AI589" s="73"/>
      <c r="AJ589" s="60"/>
      <c r="AK589" s="73"/>
      <c r="AL589" s="73"/>
      <c r="AM589" s="81"/>
      <c r="AN589" s="73"/>
      <c r="AO589" s="78"/>
      <c r="AP589" s="78"/>
      <c r="AQ589" s="78"/>
      <c r="AR589" s="78"/>
      <c r="AS589" s="73"/>
      <c r="AT589" s="73"/>
      <c r="AU589" s="73"/>
      <c r="AV589" s="78"/>
      <c r="AW589" s="73"/>
      <c r="AX589" s="73"/>
      <c r="AY589" s="82"/>
      <c r="AZ589" s="82"/>
      <c r="BA589" s="73"/>
      <c r="BB589" s="73"/>
      <c r="BC589" s="82"/>
      <c r="BD589" s="73"/>
      <c r="BE589" s="73"/>
      <c r="BF589" s="73"/>
      <c r="BG589" s="73"/>
      <c r="BH589" s="82"/>
      <c r="BI589" s="82"/>
      <c r="BJ589" s="82"/>
      <c r="BK589" s="82"/>
      <c r="BL589" s="82"/>
      <c r="BM589" s="82"/>
      <c r="BN589" s="82"/>
      <c r="BO589" s="73"/>
      <c r="BP589" s="68"/>
      <c r="BQ589" s="73"/>
      <c r="BR589" s="48"/>
    </row>
    <row r="590" spans="1:70" s="47" customFormat="1" ht="34.799999999999997" customHeight="1" x14ac:dyDescent="0.3">
      <c r="A590" s="60"/>
      <c r="B590" s="61" t="e">
        <f>VLOOKUP(E590,'Active-Bldg List ref'!$A:$E,4,FALSE)</f>
        <v>#N/A</v>
      </c>
      <c r="C590" s="61" t="e">
        <f>VLOOKUP(E590,'Active-Bldg List ref'!$A:$E,5,FALSE)</f>
        <v>#N/A</v>
      </c>
      <c r="D590" s="61" t="e">
        <f>VLOOKUP(E590,'Active-Bldg List ref'!$A:$B,2,FALSE)</f>
        <v>#N/A</v>
      </c>
      <c r="E590" s="61" t="e">
        <f>INDEX('Active-Bldg List ref'!$A:$A,MATCH(F590,'Active-Bldg List ref'!$C:$C,0))</f>
        <v>#N/A</v>
      </c>
      <c r="F590" s="62"/>
      <c r="G590" s="63"/>
      <c r="H590" s="64"/>
      <c r="I590" s="61" t="e">
        <f>INDEX('Keyword &amp; Type ref'!B:B,MATCH(K590,'Keyword &amp; Type ref'!D:D,0))</f>
        <v>#N/A</v>
      </c>
      <c r="J590" s="66" t="e">
        <f>INDEX('Keyword &amp; Type ref'!F:F,MATCH(L590,'Keyword &amp; Type ref'!H:H,0))</f>
        <v>#N/A</v>
      </c>
      <c r="K590" s="65"/>
      <c r="L590" s="65"/>
      <c r="M590" s="62"/>
      <c r="N590" s="67"/>
      <c r="O590" s="68"/>
      <c r="P590" s="68"/>
      <c r="Q590" s="69" t="e">
        <f>INDEX('Keyword &amp; Type ref'!$F:$V,MATCH(J590,'Keyword &amp; Type ref'!$F:$F,0),MATCH(B590,'Keyword &amp; Type ref'!$1:$1,0))</f>
        <v>#N/A</v>
      </c>
      <c r="R590" s="70" t="e">
        <f>VLOOKUP(J590,'Keyword &amp; Type ref'!$F:$L,7,FALSE)</f>
        <v>#N/A</v>
      </c>
      <c r="S590" s="71" t="e">
        <f>CONCATENATE(E590,":",VLOOKUP(J590,'Keyword &amp; Type ref'!F:H, 3,FALSE),":",$X590)</f>
        <v>#N/A</v>
      </c>
      <c r="T590" s="72" t="e">
        <f t="shared" si="18"/>
        <v>#N/A</v>
      </c>
      <c r="U590" s="73"/>
      <c r="V590" s="74" t="e">
        <f t="shared" si="19"/>
        <v>#N/A</v>
      </c>
      <c r="W590" s="75"/>
      <c r="X590" s="68"/>
      <c r="Y590" s="68"/>
      <c r="Z590" s="76"/>
      <c r="AA590" s="77" t="e">
        <f>INDEX('MFR_List ref'!$A:$A,MATCH($AB590,'MFR_List ref'!$B:$B,0))</f>
        <v>#N/A</v>
      </c>
      <c r="AB590" s="62"/>
      <c r="AC590" s="78"/>
      <c r="AD590" s="79"/>
      <c r="AE590" s="80"/>
      <c r="AF590" s="60"/>
      <c r="AG590" s="73"/>
      <c r="AH590" s="73"/>
      <c r="AI590" s="73"/>
      <c r="AJ590" s="60"/>
      <c r="AK590" s="73"/>
      <c r="AL590" s="73"/>
      <c r="AM590" s="81"/>
      <c r="AN590" s="73"/>
      <c r="AO590" s="78"/>
      <c r="AP590" s="78"/>
      <c r="AQ590" s="78"/>
      <c r="AR590" s="78"/>
      <c r="AS590" s="73"/>
      <c r="AT590" s="73"/>
      <c r="AU590" s="73"/>
      <c r="AV590" s="78"/>
      <c r="AW590" s="73"/>
      <c r="AX590" s="73"/>
      <c r="AY590" s="82"/>
      <c r="AZ590" s="82"/>
      <c r="BA590" s="73"/>
      <c r="BB590" s="73"/>
      <c r="BC590" s="82"/>
      <c r="BD590" s="73"/>
      <c r="BE590" s="73"/>
      <c r="BF590" s="73"/>
      <c r="BG590" s="73"/>
      <c r="BH590" s="82"/>
      <c r="BI590" s="82"/>
      <c r="BJ590" s="82"/>
      <c r="BK590" s="82"/>
      <c r="BL590" s="82"/>
      <c r="BM590" s="82"/>
      <c r="BN590" s="82"/>
      <c r="BO590" s="73"/>
      <c r="BP590" s="68"/>
      <c r="BQ590" s="73"/>
      <c r="BR590" s="48"/>
    </row>
    <row r="591" spans="1:70" s="47" customFormat="1" ht="34.799999999999997" customHeight="1" x14ac:dyDescent="0.3">
      <c r="A591" s="60"/>
      <c r="B591" s="61" t="e">
        <f>VLOOKUP(E591,'Active-Bldg List ref'!$A:$E,4,FALSE)</f>
        <v>#N/A</v>
      </c>
      <c r="C591" s="61" t="e">
        <f>VLOOKUP(E591,'Active-Bldg List ref'!$A:$E,5,FALSE)</f>
        <v>#N/A</v>
      </c>
      <c r="D591" s="61" t="e">
        <f>VLOOKUP(E591,'Active-Bldg List ref'!$A:$B,2,FALSE)</f>
        <v>#N/A</v>
      </c>
      <c r="E591" s="61" t="e">
        <f>INDEX('Active-Bldg List ref'!$A:$A,MATCH(F591,'Active-Bldg List ref'!$C:$C,0))</f>
        <v>#N/A</v>
      </c>
      <c r="F591" s="62"/>
      <c r="G591" s="63"/>
      <c r="H591" s="64"/>
      <c r="I591" s="61" t="e">
        <f>INDEX('Keyword &amp; Type ref'!B:B,MATCH(K591,'Keyword &amp; Type ref'!D:D,0))</f>
        <v>#N/A</v>
      </c>
      <c r="J591" s="66" t="e">
        <f>INDEX('Keyword &amp; Type ref'!F:F,MATCH(L591,'Keyword &amp; Type ref'!H:H,0))</f>
        <v>#N/A</v>
      </c>
      <c r="K591" s="65"/>
      <c r="L591" s="65"/>
      <c r="M591" s="62"/>
      <c r="N591" s="67"/>
      <c r="O591" s="68"/>
      <c r="P591" s="68"/>
      <c r="Q591" s="69" t="e">
        <f>INDEX('Keyword &amp; Type ref'!$F:$V,MATCH(J591,'Keyword &amp; Type ref'!$F:$F,0),MATCH(B591,'Keyword &amp; Type ref'!$1:$1,0))</f>
        <v>#N/A</v>
      </c>
      <c r="R591" s="70" t="e">
        <f>VLOOKUP(J591,'Keyword &amp; Type ref'!$F:$L,7,FALSE)</f>
        <v>#N/A</v>
      </c>
      <c r="S591" s="71" t="e">
        <f>CONCATENATE(E591,":",VLOOKUP(J591,'Keyword &amp; Type ref'!F:H, 3,FALSE),":",$X591)</f>
        <v>#N/A</v>
      </c>
      <c r="T591" s="72" t="e">
        <f t="shared" si="18"/>
        <v>#N/A</v>
      </c>
      <c r="U591" s="73"/>
      <c r="V591" s="74" t="e">
        <f t="shared" si="19"/>
        <v>#N/A</v>
      </c>
      <c r="W591" s="75"/>
      <c r="X591" s="68"/>
      <c r="Y591" s="68"/>
      <c r="Z591" s="76"/>
      <c r="AA591" s="77" t="e">
        <f>INDEX('MFR_List ref'!$A:$A,MATCH($AB591,'MFR_List ref'!$B:$B,0))</f>
        <v>#N/A</v>
      </c>
      <c r="AB591" s="62"/>
      <c r="AC591" s="78"/>
      <c r="AD591" s="79"/>
      <c r="AE591" s="80"/>
      <c r="AF591" s="60"/>
      <c r="AG591" s="73"/>
      <c r="AH591" s="73"/>
      <c r="AI591" s="73"/>
      <c r="AJ591" s="60"/>
      <c r="AK591" s="73"/>
      <c r="AL591" s="73"/>
      <c r="AM591" s="81"/>
      <c r="AN591" s="73"/>
      <c r="AO591" s="78"/>
      <c r="AP591" s="78"/>
      <c r="AQ591" s="78"/>
      <c r="AR591" s="78"/>
      <c r="AS591" s="73"/>
      <c r="AT591" s="73"/>
      <c r="AU591" s="73"/>
      <c r="AV591" s="78"/>
      <c r="AW591" s="73"/>
      <c r="AX591" s="73"/>
      <c r="AY591" s="82"/>
      <c r="AZ591" s="82"/>
      <c r="BA591" s="73"/>
      <c r="BB591" s="73"/>
      <c r="BC591" s="82"/>
      <c r="BD591" s="73"/>
      <c r="BE591" s="73"/>
      <c r="BF591" s="73"/>
      <c r="BG591" s="73"/>
      <c r="BH591" s="82"/>
      <c r="BI591" s="82"/>
      <c r="BJ591" s="82"/>
      <c r="BK591" s="82"/>
      <c r="BL591" s="82"/>
      <c r="BM591" s="82"/>
      <c r="BN591" s="82"/>
      <c r="BO591" s="73"/>
      <c r="BP591" s="68"/>
      <c r="BQ591" s="73"/>
      <c r="BR591" s="48"/>
    </row>
    <row r="592" spans="1:70" s="47" customFormat="1" ht="34.799999999999997" customHeight="1" x14ac:dyDescent="0.3">
      <c r="A592" s="60"/>
      <c r="B592" s="61" t="e">
        <f>VLOOKUP(E592,'Active-Bldg List ref'!$A:$E,4,FALSE)</f>
        <v>#N/A</v>
      </c>
      <c r="C592" s="61" t="e">
        <f>VLOOKUP(E592,'Active-Bldg List ref'!$A:$E,5,FALSE)</f>
        <v>#N/A</v>
      </c>
      <c r="D592" s="61" t="e">
        <f>VLOOKUP(E592,'Active-Bldg List ref'!$A:$B,2,FALSE)</f>
        <v>#N/A</v>
      </c>
      <c r="E592" s="61" t="e">
        <f>INDEX('Active-Bldg List ref'!$A:$A,MATCH(F592,'Active-Bldg List ref'!$C:$C,0))</f>
        <v>#N/A</v>
      </c>
      <c r="F592" s="62"/>
      <c r="G592" s="63"/>
      <c r="H592" s="64"/>
      <c r="I592" s="61" t="e">
        <f>INDEX('Keyword &amp; Type ref'!B:B,MATCH(K592,'Keyword &amp; Type ref'!D:D,0))</f>
        <v>#N/A</v>
      </c>
      <c r="J592" s="66" t="e">
        <f>INDEX('Keyword &amp; Type ref'!F:F,MATCH(L592,'Keyword &amp; Type ref'!H:H,0))</f>
        <v>#N/A</v>
      </c>
      <c r="K592" s="65"/>
      <c r="L592" s="65"/>
      <c r="M592" s="62"/>
      <c r="N592" s="67"/>
      <c r="O592" s="68"/>
      <c r="P592" s="68"/>
      <c r="Q592" s="69" t="e">
        <f>INDEX('Keyword &amp; Type ref'!$F:$V,MATCH(J592,'Keyword &amp; Type ref'!$F:$F,0),MATCH(B592,'Keyword &amp; Type ref'!$1:$1,0))</f>
        <v>#N/A</v>
      </c>
      <c r="R592" s="70" t="e">
        <f>VLOOKUP(J592,'Keyword &amp; Type ref'!$F:$L,7,FALSE)</f>
        <v>#N/A</v>
      </c>
      <c r="S592" s="71" t="e">
        <f>CONCATENATE(E592,":",VLOOKUP(J592,'Keyword &amp; Type ref'!F:H, 3,FALSE),":",$X592)</f>
        <v>#N/A</v>
      </c>
      <c r="T592" s="72" t="e">
        <f t="shared" si="18"/>
        <v>#N/A</v>
      </c>
      <c r="U592" s="73"/>
      <c r="V592" s="74" t="e">
        <f t="shared" si="19"/>
        <v>#N/A</v>
      </c>
      <c r="W592" s="75"/>
      <c r="X592" s="68"/>
      <c r="Y592" s="68"/>
      <c r="Z592" s="76"/>
      <c r="AA592" s="77" t="e">
        <f>INDEX('MFR_List ref'!$A:$A,MATCH($AB592,'MFR_List ref'!$B:$B,0))</f>
        <v>#N/A</v>
      </c>
      <c r="AB592" s="62"/>
      <c r="AC592" s="78"/>
      <c r="AD592" s="79"/>
      <c r="AE592" s="80"/>
      <c r="AF592" s="60"/>
      <c r="AG592" s="73"/>
      <c r="AH592" s="73"/>
      <c r="AI592" s="73"/>
      <c r="AJ592" s="60"/>
      <c r="AK592" s="73"/>
      <c r="AL592" s="73"/>
      <c r="AM592" s="81"/>
      <c r="AN592" s="73"/>
      <c r="AO592" s="78"/>
      <c r="AP592" s="78"/>
      <c r="AQ592" s="78"/>
      <c r="AR592" s="78"/>
      <c r="AS592" s="73"/>
      <c r="AT592" s="73"/>
      <c r="AU592" s="73"/>
      <c r="AV592" s="78"/>
      <c r="AW592" s="73"/>
      <c r="AX592" s="73"/>
      <c r="AY592" s="82"/>
      <c r="AZ592" s="82"/>
      <c r="BA592" s="73"/>
      <c r="BB592" s="73"/>
      <c r="BC592" s="82"/>
      <c r="BD592" s="73"/>
      <c r="BE592" s="73"/>
      <c r="BF592" s="73"/>
      <c r="BG592" s="73"/>
      <c r="BH592" s="82"/>
      <c r="BI592" s="82"/>
      <c r="BJ592" s="82"/>
      <c r="BK592" s="82"/>
      <c r="BL592" s="82"/>
      <c r="BM592" s="82"/>
      <c r="BN592" s="82"/>
      <c r="BO592" s="73"/>
      <c r="BP592" s="68"/>
      <c r="BQ592" s="73"/>
      <c r="BR592" s="48"/>
    </row>
    <row r="593" spans="1:70" s="47" customFormat="1" ht="34.799999999999997" customHeight="1" x14ac:dyDescent="0.3">
      <c r="A593" s="60"/>
      <c r="B593" s="61" t="e">
        <f>VLOOKUP(E593,'Active-Bldg List ref'!$A:$E,4,FALSE)</f>
        <v>#N/A</v>
      </c>
      <c r="C593" s="61" t="e">
        <f>VLOOKUP(E593,'Active-Bldg List ref'!$A:$E,5,FALSE)</f>
        <v>#N/A</v>
      </c>
      <c r="D593" s="61" t="e">
        <f>VLOOKUP(E593,'Active-Bldg List ref'!$A:$B,2,FALSE)</f>
        <v>#N/A</v>
      </c>
      <c r="E593" s="61" t="e">
        <f>INDEX('Active-Bldg List ref'!$A:$A,MATCH(F593,'Active-Bldg List ref'!$C:$C,0))</f>
        <v>#N/A</v>
      </c>
      <c r="F593" s="62"/>
      <c r="G593" s="63"/>
      <c r="H593" s="64"/>
      <c r="I593" s="61" t="e">
        <f>INDEX('Keyword &amp; Type ref'!B:B,MATCH(K593,'Keyword &amp; Type ref'!D:D,0))</f>
        <v>#N/A</v>
      </c>
      <c r="J593" s="66" t="e">
        <f>INDEX('Keyword &amp; Type ref'!F:F,MATCH(L593,'Keyword &amp; Type ref'!H:H,0))</f>
        <v>#N/A</v>
      </c>
      <c r="K593" s="65"/>
      <c r="L593" s="65"/>
      <c r="M593" s="62"/>
      <c r="N593" s="67"/>
      <c r="O593" s="68"/>
      <c r="P593" s="68"/>
      <c r="Q593" s="69" t="e">
        <f>INDEX('Keyword &amp; Type ref'!$F:$V,MATCH(J593,'Keyword &amp; Type ref'!$F:$F,0),MATCH(B593,'Keyword &amp; Type ref'!$1:$1,0))</f>
        <v>#N/A</v>
      </c>
      <c r="R593" s="70" t="e">
        <f>VLOOKUP(J593,'Keyword &amp; Type ref'!$F:$L,7,FALSE)</f>
        <v>#N/A</v>
      </c>
      <c r="S593" s="71" t="e">
        <f>CONCATENATE(E593,":",VLOOKUP(J593,'Keyword &amp; Type ref'!F:H, 3,FALSE),":",$X593)</f>
        <v>#N/A</v>
      </c>
      <c r="T593" s="72" t="e">
        <f t="shared" si="18"/>
        <v>#N/A</v>
      </c>
      <c r="U593" s="73"/>
      <c r="V593" s="74" t="e">
        <f t="shared" si="19"/>
        <v>#N/A</v>
      </c>
      <c r="W593" s="75"/>
      <c r="X593" s="68"/>
      <c r="Y593" s="68"/>
      <c r="Z593" s="76"/>
      <c r="AA593" s="77" t="e">
        <f>INDEX('MFR_List ref'!$A:$A,MATCH($AB593,'MFR_List ref'!$B:$B,0))</f>
        <v>#N/A</v>
      </c>
      <c r="AB593" s="62"/>
      <c r="AC593" s="78"/>
      <c r="AD593" s="79"/>
      <c r="AE593" s="80"/>
      <c r="AF593" s="60"/>
      <c r="AG593" s="73"/>
      <c r="AH593" s="73"/>
      <c r="AI593" s="73"/>
      <c r="AJ593" s="60"/>
      <c r="AK593" s="73"/>
      <c r="AL593" s="73"/>
      <c r="AM593" s="81"/>
      <c r="AN593" s="73"/>
      <c r="AO593" s="78"/>
      <c r="AP593" s="78"/>
      <c r="AQ593" s="78"/>
      <c r="AR593" s="78"/>
      <c r="AS593" s="73"/>
      <c r="AT593" s="73"/>
      <c r="AU593" s="73"/>
      <c r="AV593" s="78"/>
      <c r="AW593" s="73"/>
      <c r="AX593" s="73"/>
      <c r="AY593" s="82"/>
      <c r="AZ593" s="82"/>
      <c r="BA593" s="73"/>
      <c r="BB593" s="73"/>
      <c r="BC593" s="82"/>
      <c r="BD593" s="73"/>
      <c r="BE593" s="73"/>
      <c r="BF593" s="73"/>
      <c r="BG593" s="73"/>
      <c r="BH593" s="82"/>
      <c r="BI593" s="82"/>
      <c r="BJ593" s="82"/>
      <c r="BK593" s="82"/>
      <c r="BL593" s="82"/>
      <c r="BM593" s="82"/>
      <c r="BN593" s="82"/>
      <c r="BO593" s="73"/>
      <c r="BP593" s="68"/>
      <c r="BQ593" s="73"/>
      <c r="BR593" s="48"/>
    </row>
    <row r="594" spans="1:70" s="47" customFormat="1" ht="34.799999999999997" customHeight="1" x14ac:dyDescent="0.3">
      <c r="A594" s="60"/>
      <c r="B594" s="61" t="e">
        <f>VLOOKUP(E594,'Active-Bldg List ref'!$A:$E,4,FALSE)</f>
        <v>#N/A</v>
      </c>
      <c r="C594" s="61" t="e">
        <f>VLOOKUP(E594,'Active-Bldg List ref'!$A:$E,5,FALSE)</f>
        <v>#N/A</v>
      </c>
      <c r="D594" s="61" t="e">
        <f>VLOOKUP(E594,'Active-Bldg List ref'!$A:$B,2,FALSE)</f>
        <v>#N/A</v>
      </c>
      <c r="E594" s="61" t="e">
        <f>INDEX('Active-Bldg List ref'!$A:$A,MATCH(F594,'Active-Bldg List ref'!$C:$C,0))</f>
        <v>#N/A</v>
      </c>
      <c r="F594" s="62"/>
      <c r="G594" s="63"/>
      <c r="H594" s="64"/>
      <c r="I594" s="61" t="e">
        <f>INDEX('Keyword &amp; Type ref'!B:B,MATCH(K594,'Keyword &amp; Type ref'!D:D,0))</f>
        <v>#N/A</v>
      </c>
      <c r="J594" s="66" t="e">
        <f>INDEX('Keyword &amp; Type ref'!F:F,MATCH(L594,'Keyword &amp; Type ref'!H:H,0))</f>
        <v>#N/A</v>
      </c>
      <c r="K594" s="65"/>
      <c r="L594" s="65"/>
      <c r="M594" s="62"/>
      <c r="N594" s="67"/>
      <c r="O594" s="68"/>
      <c r="P594" s="68"/>
      <c r="Q594" s="69" t="e">
        <f>INDEX('Keyword &amp; Type ref'!$F:$V,MATCH(J594,'Keyword &amp; Type ref'!$F:$F,0),MATCH(B594,'Keyword &amp; Type ref'!$1:$1,0))</f>
        <v>#N/A</v>
      </c>
      <c r="R594" s="70" t="e">
        <f>VLOOKUP(J594,'Keyword &amp; Type ref'!$F:$L,7,FALSE)</f>
        <v>#N/A</v>
      </c>
      <c r="S594" s="71" t="e">
        <f>CONCATENATE(E594,":",VLOOKUP(J594,'Keyword &amp; Type ref'!F:H, 3,FALSE),":",$X594)</f>
        <v>#N/A</v>
      </c>
      <c r="T594" s="72" t="e">
        <f t="shared" si="18"/>
        <v>#N/A</v>
      </c>
      <c r="U594" s="73"/>
      <c r="V594" s="74" t="e">
        <f t="shared" si="19"/>
        <v>#N/A</v>
      </c>
      <c r="W594" s="75"/>
      <c r="X594" s="68"/>
      <c r="Y594" s="68"/>
      <c r="Z594" s="76"/>
      <c r="AA594" s="77" t="e">
        <f>INDEX('MFR_List ref'!$A:$A,MATCH($AB594,'MFR_List ref'!$B:$B,0))</f>
        <v>#N/A</v>
      </c>
      <c r="AB594" s="62"/>
      <c r="AC594" s="78"/>
      <c r="AD594" s="79"/>
      <c r="AE594" s="80"/>
      <c r="AF594" s="60"/>
      <c r="AG594" s="73"/>
      <c r="AH594" s="73"/>
      <c r="AI594" s="73"/>
      <c r="AJ594" s="60"/>
      <c r="AK594" s="73"/>
      <c r="AL594" s="73"/>
      <c r="AM594" s="81"/>
      <c r="AN594" s="73"/>
      <c r="AO594" s="78"/>
      <c r="AP594" s="78"/>
      <c r="AQ594" s="78"/>
      <c r="AR594" s="78"/>
      <c r="AS594" s="73"/>
      <c r="AT594" s="73"/>
      <c r="AU594" s="73"/>
      <c r="AV594" s="78"/>
      <c r="AW594" s="73"/>
      <c r="AX594" s="73"/>
      <c r="AY594" s="82"/>
      <c r="AZ594" s="82"/>
      <c r="BA594" s="73"/>
      <c r="BB594" s="73"/>
      <c r="BC594" s="82"/>
      <c r="BD594" s="73"/>
      <c r="BE594" s="73"/>
      <c r="BF594" s="73"/>
      <c r="BG594" s="73"/>
      <c r="BH594" s="82"/>
      <c r="BI594" s="82"/>
      <c r="BJ594" s="82"/>
      <c r="BK594" s="82"/>
      <c r="BL594" s="82"/>
      <c r="BM594" s="82"/>
      <c r="BN594" s="82"/>
      <c r="BO594" s="73"/>
      <c r="BP594" s="68"/>
      <c r="BQ594" s="73"/>
      <c r="BR594" s="48"/>
    </row>
    <row r="595" spans="1:70" s="47" customFormat="1" ht="34.799999999999997" customHeight="1" x14ac:dyDescent="0.3">
      <c r="A595" s="60"/>
      <c r="B595" s="61" t="e">
        <f>VLOOKUP(E595,'Active-Bldg List ref'!$A:$E,4,FALSE)</f>
        <v>#N/A</v>
      </c>
      <c r="C595" s="61" t="e">
        <f>VLOOKUP(E595,'Active-Bldg List ref'!$A:$E,5,FALSE)</f>
        <v>#N/A</v>
      </c>
      <c r="D595" s="61" t="e">
        <f>VLOOKUP(E595,'Active-Bldg List ref'!$A:$B,2,FALSE)</f>
        <v>#N/A</v>
      </c>
      <c r="E595" s="61" t="e">
        <f>INDEX('Active-Bldg List ref'!$A:$A,MATCH(F595,'Active-Bldg List ref'!$C:$C,0))</f>
        <v>#N/A</v>
      </c>
      <c r="F595" s="62"/>
      <c r="G595" s="63"/>
      <c r="H595" s="64"/>
      <c r="I595" s="61" t="e">
        <f>INDEX('Keyword &amp; Type ref'!B:B,MATCH(K595,'Keyword &amp; Type ref'!D:D,0))</f>
        <v>#N/A</v>
      </c>
      <c r="J595" s="66" t="e">
        <f>INDEX('Keyword &amp; Type ref'!F:F,MATCH(L595,'Keyword &amp; Type ref'!H:H,0))</f>
        <v>#N/A</v>
      </c>
      <c r="K595" s="65"/>
      <c r="L595" s="65"/>
      <c r="M595" s="62"/>
      <c r="N595" s="67"/>
      <c r="O595" s="68"/>
      <c r="P595" s="68"/>
      <c r="Q595" s="69" t="e">
        <f>INDEX('Keyword &amp; Type ref'!$F:$V,MATCH(J595,'Keyword &amp; Type ref'!$F:$F,0),MATCH(B595,'Keyword &amp; Type ref'!$1:$1,0))</f>
        <v>#N/A</v>
      </c>
      <c r="R595" s="70" t="e">
        <f>VLOOKUP(J595,'Keyword &amp; Type ref'!$F:$L,7,FALSE)</f>
        <v>#N/A</v>
      </c>
      <c r="S595" s="71" t="e">
        <f>CONCATENATE(E595,":",VLOOKUP(J595,'Keyword &amp; Type ref'!F:H, 3,FALSE),":",$X595)</f>
        <v>#N/A</v>
      </c>
      <c r="T595" s="72" t="e">
        <f t="shared" si="18"/>
        <v>#N/A</v>
      </c>
      <c r="U595" s="73"/>
      <c r="V595" s="74" t="e">
        <f t="shared" si="19"/>
        <v>#N/A</v>
      </c>
      <c r="W595" s="75"/>
      <c r="X595" s="68"/>
      <c r="Y595" s="68"/>
      <c r="Z595" s="76"/>
      <c r="AA595" s="77" t="e">
        <f>INDEX('MFR_List ref'!$A:$A,MATCH($AB595,'MFR_List ref'!$B:$B,0))</f>
        <v>#N/A</v>
      </c>
      <c r="AB595" s="62"/>
      <c r="AC595" s="78"/>
      <c r="AD595" s="79"/>
      <c r="AE595" s="80"/>
      <c r="AF595" s="60"/>
      <c r="AG595" s="73"/>
      <c r="AH595" s="73"/>
      <c r="AI595" s="73"/>
      <c r="AJ595" s="60"/>
      <c r="AK595" s="73"/>
      <c r="AL595" s="73"/>
      <c r="AM595" s="81"/>
      <c r="AN595" s="73"/>
      <c r="AO595" s="78"/>
      <c r="AP595" s="78"/>
      <c r="AQ595" s="78"/>
      <c r="AR595" s="78"/>
      <c r="AS595" s="73"/>
      <c r="AT595" s="73"/>
      <c r="AU595" s="73"/>
      <c r="AV595" s="78"/>
      <c r="AW595" s="73"/>
      <c r="AX595" s="73"/>
      <c r="AY595" s="82"/>
      <c r="AZ595" s="82"/>
      <c r="BA595" s="73"/>
      <c r="BB595" s="73"/>
      <c r="BC595" s="82"/>
      <c r="BD595" s="73"/>
      <c r="BE595" s="73"/>
      <c r="BF595" s="73"/>
      <c r="BG595" s="73"/>
      <c r="BH595" s="82"/>
      <c r="BI595" s="82"/>
      <c r="BJ595" s="82"/>
      <c r="BK595" s="82"/>
      <c r="BL595" s="82"/>
      <c r="BM595" s="82"/>
      <c r="BN595" s="82"/>
      <c r="BO595" s="73"/>
      <c r="BP595" s="68"/>
      <c r="BQ595" s="73"/>
      <c r="BR595" s="48"/>
    </row>
    <row r="596" spans="1:70" s="47" customFormat="1" ht="34.799999999999997" customHeight="1" x14ac:dyDescent="0.3">
      <c r="A596" s="60"/>
      <c r="B596" s="61" t="e">
        <f>VLOOKUP(E596,'Active-Bldg List ref'!$A:$E,4,FALSE)</f>
        <v>#N/A</v>
      </c>
      <c r="C596" s="61" t="e">
        <f>VLOOKUP(E596,'Active-Bldg List ref'!$A:$E,5,FALSE)</f>
        <v>#N/A</v>
      </c>
      <c r="D596" s="61" t="e">
        <f>VLOOKUP(E596,'Active-Bldg List ref'!$A:$B,2,FALSE)</f>
        <v>#N/A</v>
      </c>
      <c r="E596" s="61" t="e">
        <f>INDEX('Active-Bldg List ref'!$A:$A,MATCH(F596,'Active-Bldg List ref'!$C:$C,0))</f>
        <v>#N/A</v>
      </c>
      <c r="F596" s="62"/>
      <c r="G596" s="63"/>
      <c r="H596" s="64"/>
      <c r="I596" s="61" t="e">
        <f>INDEX('Keyword &amp; Type ref'!B:B,MATCH(K596,'Keyword &amp; Type ref'!D:D,0))</f>
        <v>#N/A</v>
      </c>
      <c r="J596" s="66" t="e">
        <f>INDEX('Keyword &amp; Type ref'!F:F,MATCH(L596,'Keyword &amp; Type ref'!H:H,0))</f>
        <v>#N/A</v>
      </c>
      <c r="K596" s="65"/>
      <c r="L596" s="65"/>
      <c r="M596" s="62"/>
      <c r="N596" s="67"/>
      <c r="O596" s="68"/>
      <c r="P596" s="68"/>
      <c r="Q596" s="69" t="e">
        <f>INDEX('Keyword &amp; Type ref'!$F:$V,MATCH(J596,'Keyword &amp; Type ref'!$F:$F,0),MATCH(B596,'Keyword &amp; Type ref'!$1:$1,0))</f>
        <v>#N/A</v>
      </c>
      <c r="R596" s="70" t="e">
        <f>VLOOKUP(J596,'Keyword &amp; Type ref'!$F:$L,7,FALSE)</f>
        <v>#N/A</v>
      </c>
      <c r="S596" s="71" t="e">
        <f>CONCATENATE(E596,":",VLOOKUP(J596,'Keyword &amp; Type ref'!F:H, 3,FALSE),":",$X596)</f>
        <v>#N/A</v>
      </c>
      <c r="T596" s="72" t="e">
        <f t="shared" si="18"/>
        <v>#N/A</v>
      </c>
      <c r="U596" s="73"/>
      <c r="V596" s="74" t="e">
        <f t="shared" si="19"/>
        <v>#N/A</v>
      </c>
      <c r="W596" s="75"/>
      <c r="X596" s="68"/>
      <c r="Y596" s="68"/>
      <c r="Z596" s="76"/>
      <c r="AA596" s="77" t="e">
        <f>INDEX('MFR_List ref'!$A:$A,MATCH($AB596,'MFR_List ref'!$B:$B,0))</f>
        <v>#N/A</v>
      </c>
      <c r="AB596" s="62"/>
      <c r="AC596" s="78"/>
      <c r="AD596" s="79"/>
      <c r="AE596" s="80"/>
      <c r="AF596" s="60"/>
      <c r="AG596" s="73"/>
      <c r="AH596" s="73"/>
      <c r="AI596" s="73"/>
      <c r="AJ596" s="60"/>
      <c r="AK596" s="73"/>
      <c r="AL596" s="73"/>
      <c r="AM596" s="81"/>
      <c r="AN596" s="73"/>
      <c r="AO596" s="78"/>
      <c r="AP596" s="78"/>
      <c r="AQ596" s="78"/>
      <c r="AR596" s="78"/>
      <c r="AS596" s="73"/>
      <c r="AT596" s="73"/>
      <c r="AU596" s="73"/>
      <c r="AV596" s="78"/>
      <c r="AW596" s="73"/>
      <c r="AX596" s="73"/>
      <c r="AY596" s="82"/>
      <c r="AZ596" s="82"/>
      <c r="BA596" s="73"/>
      <c r="BB596" s="73"/>
      <c r="BC596" s="82"/>
      <c r="BD596" s="73"/>
      <c r="BE596" s="73"/>
      <c r="BF596" s="73"/>
      <c r="BG596" s="73"/>
      <c r="BH596" s="82"/>
      <c r="BI596" s="82"/>
      <c r="BJ596" s="82"/>
      <c r="BK596" s="82"/>
      <c r="BL596" s="82"/>
      <c r="BM596" s="82"/>
      <c r="BN596" s="82"/>
      <c r="BO596" s="73"/>
      <c r="BP596" s="68"/>
      <c r="BQ596" s="73"/>
      <c r="BR596" s="48"/>
    </row>
    <row r="597" spans="1:70" s="47" customFormat="1" ht="34.799999999999997" customHeight="1" x14ac:dyDescent="0.3">
      <c r="A597" s="60"/>
      <c r="B597" s="61" t="e">
        <f>VLOOKUP(E597,'Active-Bldg List ref'!$A:$E,4,FALSE)</f>
        <v>#N/A</v>
      </c>
      <c r="C597" s="61" t="e">
        <f>VLOOKUP(E597,'Active-Bldg List ref'!$A:$E,5,FALSE)</f>
        <v>#N/A</v>
      </c>
      <c r="D597" s="61" t="e">
        <f>VLOOKUP(E597,'Active-Bldg List ref'!$A:$B,2,FALSE)</f>
        <v>#N/A</v>
      </c>
      <c r="E597" s="61" t="e">
        <f>INDEX('Active-Bldg List ref'!$A:$A,MATCH(F597,'Active-Bldg List ref'!$C:$C,0))</f>
        <v>#N/A</v>
      </c>
      <c r="F597" s="62"/>
      <c r="G597" s="63"/>
      <c r="H597" s="64"/>
      <c r="I597" s="61" t="e">
        <f>INDEX('Keyword &amp; Type ref'!B:B,MATCH(K597,'Keyword &amp; Type ref'!D:D,0))</f>
        <v>#N/A</v>
      </c>
      <c r="J597" s="66" t="e">
        <f>INDEX('Keyword &amp; Type ref'!F:F,MATCH(L597,'Keyword &amp; Type ref'!H:H,0))</f>
        <v>#N/A</v>
      </c>
      <c r="K597" s="65"/>
      <c r="L597" s="65"/>
      <c r="M597" s="62"/>
      <c r="N597" s="67"/>
      <c r="O597" s="68"/>
      <c r="P597" s="68"/>
      <c r="Q597" s="69" t="e">
        <f>INDEX('Keyword &amp; Type ref'!$F:$V,MATCH(J597,'Keyword &amp; Type ref'!$F:$F,0),MATCH(B597,'Keyword &amp; Type ref'!$1:$1,0))</f>
        <v>#N/A</v>
      </c>
      <c r="R597" s="70" t="e">
        <f>VLOOKUP(J597,'Keyword &amp; Type ref'!$F:$L,7,FALSE)</f>
        <v>#N/A</v>
      </c>
      <c r="S597" s="71" t="e">
        <f>CONCATENATE(E597,":",VLOOKUP(J597,'Keyword &amp; Type ref'!F:H, 3,FALSE),":",$X597)</f>
        <v>#N/A</v>
      </c>
      <c r="T597" s="72" t="e">
        <f t="shared" si="18"/>
        <v>#N/A</v>
      </c>
      <c r="U597" s="73"/>
      <c r="V597" s="74" t="e">
        <f t="shared" si="19"/>
        <v>#N/A</v>
      </c>
      <c r="W597" s="75"/>
      <c r="X597" s="68"/>
      <c r="Y597" s="68"/>
      <c r="Z597" s="76"/>
      <c r="AA597" s="77" t="e">
        <f>INDEX('MFR_List ref'!$A:$A,MATCH($AB597,'MFR_List ref'!$B:$B,0))</f>
        <v>#N/A</v>
      </c>
      <c r="AB597" s="62"/>
      <c r="AC597" s="78"/>
      <c r="AD597" s="79"/>
      <c r="AE597" s="80"/>
      <c r="AF597" s="60"/>
      <c r="AG597" s="73"/>
      <c r="AH597" s="73"/>
      <c r="AI597" s="73"/>
      <c r="AJ597" s="60"/>
      <c r="AK597" s="73"/>
      <c r="AL597" s="73"/>
      <c r="AM597" s="81"/>
      <c r="AN597" s="73"/>
      <c r="AO597" s="78"/>
      <c r="AP597" s="78"/>
      <c r="AQ597" s="78"/>
      <c r="AR597" s="78"/>
      <c r="AS597" s="73"/>
      <c r="AT597" s="73"/>
      <c r="AU597" s="73"/>
      <c r="AV597" s="78"/>
      <c r="AW597" s="73"/>
      <c r="AX597" s="73"/>
      <c r="AY597" s="82"/>
      <c r="AZ597" s="82"/>
      <c r="BA597" s="73"/>
      <c r="BB597" s="73"/>
      <c r="BC597" s="82"/>
      <c r="BD597" s="73"/>
      <c r="BE597" s="73"/>
      <c r="BF597" s="73"/>
      <c r="BG597" s="73"/>
      <c r="BH597" s="82"/>
      <c r="BI597" s="82"/>
      <c r="BJ597" s="82"/>
      <c r="BK597" s="82"/>
      <c r="BL597" s="82"/>
      <c r="BM597" s="82"/>
      <c r="BN597" s="82"/>
      <c r="BO597" s="73"/>
      <c r="BP597" s="68"/>
      <c r="BQ597" s="73"/>
      <c r="BR597" s="48"/>
    </row>
    <row r="598" spans="1:70" s="47" customFormat="1" ht="34.799999999999997" customHeight="1" x14ac:dyDescent="0.3">
      <c r="A598" s="60"/>
      <c r="B598" s="61" t="e">
        <f>VLOOKUP(E598,'Active-Bldg List ref'!$A:$E,4,FALSE)</f>
        <v>#N/A</v>
      </c>
      <c r="C598" s="61" t="e">
        <f>VLOOKUP(E598,'Active-Bldg List ref'!$A:$E,5,FALSE)</f>
        <v>#N/A</v>
      </c>
      <c r="D598" s="61" t="e">
        <f>VLOOKUP(E598,'Active-Bldg List ref'!$A:$B,2,FALSE)</f>
        <v>#N/A</v>
      </c>
      <c r="E598" s="61" t="e">
        <f>INDEX('Active-Bldg List ref'!$A:$A,MATCH(F598,'Active-Bldg List ref'!$C:$C,0))</f>
        <v>#N/A</v>
      </c>
      <c r="F598" s="62"/>
      <c r="G598" s="63"/>
      <c r="H598" s="64"/>
      <c r="I598" s="61" t="e">
        <f>INDEX('Keyword &amp; Type ref'!B:B,MATCH(K598,'Keyword &amp; Type ref'!D:D,0))</f>
        <v>#N/A</v>
      </c>
      <c r="J598" s="66" t="e">
        <f>INDEX('Keyword &amp; Type ref'!F:F,MATCH(L598,'Keyword &amp; Type ref'!H:H,0))</f>
        <v>#N/A</v>
      </c>
      <c r="K598" s="65"/>
      <c r="L598" s="65"/>
      <c r="M598" s="62"/>
      <c r="N598" s="67"/>
      <c r="O598" s="68"/>
      <c r="P598" s="68"/>
      <c r="Q598" s="69" t="e">
        <f>INDEX('Keyword &amp; Type ref'!$F:$V,MATCH(J598,'Keyword &amp; Type ref'!$F:$F,0),MATCH(B598,'Keyword &amp; Type ref'!$1:$1,0))</f>
        <v>#N/A</v>
      </c>
      <c r="R598" s="70" t="e">
        <f>VLOOKUP(J598,'Keyword &amp; Type ref'!$F:$L,7,FALSE)</f>
        <v>#N/A</v>
      </c>
      <c r="S598" s="71" t="e">
        <f>CONCATENATE(E598,":",VLOOKUP(J598,'Keyword &amp; Type ref'!F:H, 3,FALSE),":",$X598)</f>
        <v>#N/A</v>
      </c>
      <c r="T598" s="72" t="e">
        <f t="shared" si="18"/>
        <v>#N/A</v>
      </c>
      <c r="U598" s="73"/>
      <c r="V598" s="74" t="e">
        <f t="shared" si="19"/>
        <v>#N/A</v>
      </c>
      <c r="W598" s="75"/>
      <c r="X598" s="68"/>
      <c r="Y598" s="68"/>
      <c r="Z598" s="76"/>
      <c r="AA598" s="77" t="e">
        <f>INDEX('MFR_List ref'!$A:$A,MATCH($AB598,'MFR_List ref'!$B:$B,0))</f>
        <v>#N/A</v>
      </c>
      <c r="AB598" s="62"/>
      <c r="AC598" s="78"/>
      <c r="AD598" s="79"/>
      <c r="AE598" s="80"/>
      <c r="AF598" s="60"/>
      <c r="AG598" s="73"/>
      <c r="AH598" s="73"/>
      <c r="AI598" s="73"/>
      <c r="AJ598" s="60"/>
      <c r="AK598" s="73"/>
      <c r="AL598" s="73"/>
      <c r="AM598" s="81"/>
      <c r="AN598" s="73"/>
      <c r="AO598" s="78"/>
      <c r="AP598" s="78"/>
      <c r="AQ598" s="78"/>
      <c r="AR598" s="78"/>
      <c r="AS598" s="73"/>
      <c r="AT598" s="73"/>
      <c r="AU598" s="73"/>
      <c r="AV598" s="78"/>
      <c r="AW598" s="73"/>
      <c r="AX598" s="73"/>
      <c r="AY598" s="82"/>
      <c r="AZ598" s="82"/>
      <c r="BA598" s="73"/>
      <c r="BB598" s="73"/>
      <c r="BC598" s="82"/>
      <c r="BD598" s="73"/>
      <c r="BE598" s="73"/>
      <c r="BF598" s="73"/>
      <c r="BG598" s="73"/>
      <c r="BH598" s="82"/>
      <c r="BI598" s="82"/>
      <c r="BJ598" s="82"/>
      <c r="BK598" s="82"/>
      <c r="BL598" s="82"/>
      <c r="BM598" s="82"/>
      <c r="BN598" s="82"/>
      <c r="BO598" s="73"/>
      <c r="BP598" s="68"/>
      <c r="BQ598" s="73"/>
      <c r="BR598" s="48"/>
    </row>
    <row r="599" spans="1:70" s="47" customFormat="1" ht="34.799999999999997" customHeight="1" x14ac:dyDescent="0.3">
      <c r="A599" s="60"/>
      <c r="B599" s="61" t="e">
        <f>VLOOKUP(E599,'Active-Bldg List ref'!$A:$E,4,FALSE)</f>
        <v>#N/A</v>
      </c>
      <c r="C599" s="61" t="e">
        <f>VLOOKUP(E599,'Active-Bldg List ref'!$A:$E,5,FALSE)</f>
        <v>#N/A</v>
      </c>
      <c r="D599" s="61" t="e">
        <f>VLOOKUP(E599,'Active-Bldg List ref'!$A:$B,2,FALSE)</f>
        <v>#N/A</v>
      </c>
      <c r="E599" s="61" t="e">
        <f>INDEX('Active-Bldg List ref'!$A:$A,MATCH(F599,'Active-Bldg List ref'!$C:$C,0))</f>
        <v>#N/A</v>
      </c>
      <c r="F599" s="62"/>
      <c r="G599" s="63"/>
      <c r="H599" s="64"/>
      <c r="I599" s="61" t="e">
        <f>INDEX('Keyword &amp; Type ref'!B:B,MATCH(K599,'Keyword &amp; Type ref'!D:D,0))</f>
        <v>#N/A</v>
      </c>
      <c r="J599" s="66" t="e">
        <f>INDEX('Keyword &amp; Type ref'!F:F,MATCH(L599,'Keyword &amp; Type ref'!H:H,0))</f>
        <v>#N/A</v>
      </c>
      <c r="K599" s="65"/>
      <c r="L599" s="65"/>
      <c r="M599" s="62"/>
      <c r="N599" s="67"/>
      <c r="O599" s="68"/>
      <c r="P599" s="68"/>
      <c r="Q599" s="69" t="e">
        <f>INDEX('Keyword &amp; Type ref'!$F:$V,MATCH(J599,'Keyword &amp; Type ref'!$F:$F,0),MATCH(B599,'Keyword &amp; Type ref'!$1:$1,0))</f>
        <v>#N/A</v>
      </c>
      <c r="R599" s="70" t="e">
        <f>VLOOKUP(J599,'Keyword &amp; Type ref'!$F:$L,7,FALSE)</f>
        <v>#N/A</v>
      </c>
      <c r="S599" s="71" t="e">
        <f>CONCATENATE(E599,":",VLOOKUP(J599,'Keyword &amp; Type ref'!F:H, 3,FALSE),":",$X599)</f>
        <v>#N/A</v>
      </c>
      <c r="T599" s="72" t="e">
        <f t="shared" si="18"/>
        <v>#N/A</v>
      </c>
      <c r="U599" s="73"/>
      <c r="V599" s="74" t="e">
        <f t="shared" si="19"/>
        <v>#N/A</v>
      </c>
      <c r="W599" s="75"/>
      <c r="X599" s="68"/>
      <c r="Y599" s="68"/>
      <c r="Z599" s="76"/>
      <c r="AA599" s="77" t="e">
        <f>INDEX('MFR_List ref'!$A:$A,MATCH($AB599,'MFR_List ref'!$B:$B,0))</f>
        <v>#N/A</v>
      </c>
      <c r="AB599" s="62"/>
      <c r="AC599" s="78"/>
      <c r="AD599" s="79"/>
      <c r="AE599" s="80"/>
      <c r="AF599" s="60"/>
      <c r="AG599" s="73"/>
      <c r="AH599" s="73"/>
      <c r="AI599" s="73"/>
      <c r="AJ599" s="60"/>
      <c r="AK599" s="73"/>
      <c r="AL599" s="73"/>
      <c r="AM599" s="81"/>
      <c r="AN599" s="73"/>
      <c r="AO599" s="78"/>
      <c r="AP599" s="78"/>
      <c r="AQ599" s="78"/>
      <c r="AR599" s="78"/>
      <c r="AS599" s="73"/>
      <c r="AT599" s="73"/>
      <c r="AU599" s="73"/>
      <c r="AV599" s="78"/>
      <c r="AW599" s="73"/>
      <c r="AX599" s="73"/>
      <c r="AY599" s="82"/>
      <c r="AZ599" s="82"/>
      <c r="BA599" s="73"/>
      <c r="BB599" s="73"/>
      <c r="BC599" s="82"/>
      <c r="BD599" s="73"/>
      <c r="BE599" s="73"/>
      <c r="BF599" s="73"/>
      <c r="BG599" s="73"/>
      <c r="BH599" s="82"/>
      <c r="BI599" s="82"/>
      <c r="BJ599" s="82"/>
      <c r="BK599" s="82"/>
      <c r="BL599" s="82"/>
      <c r="BM599" s="82"/>
      <c r="BN599" s="82"/>
      <c r="BO599" s="73"/>
      <c r="BP599" s="68"/>
      <c r="BQ599" s="73"/>
      <c r="BR599" s="48"/>
    </row>
    <row r="600" spans="1:70" s="47" customFormat="1" ht="34.799999999999997" customHeight="1" x14ac:dyDescent="0.3">
      <c r="A600" s="60"/>
      <c r="B600" s="61" t="e">
        <f>VLOOKUP(E600,'Active-Bldg List ref'!$A:$E,4,FALSE)</f>
        <v>#N/A</v>
      </c>
      <c r="C600" s="61" t="e">
        <f>VLOOKUP(E600,'Active-Bldg List ref'!$A:$E,5,FALSE)</f>
        <v>#N/A</v>
      </c>
      <c r="D600" s="61" t="e">
        <f>VLOOKUP(E600,'Active-Bldg List ref'!$A:$B,2,FALSE)</f>
        <v>#N/A</v>
      </c>
      <c r="E600" s="61" t="e">
        <f>INDEX('Active-Bldg List ref'!$A:$A,MATCH(F600,'Active-Bldg List ref'!$C:$C,0))</f>
        <v>#N/A</v>
      </c>
      <c r="F600" s="62"/>
      <c r="G600" s="63"/>
      <c r="H600" s="64"/>
      <c r="I600" s="61" t="e">
        <f>INDEX('Keyword &amp; Type ref'!B:B,MATCH(K600,'Keyword &amp; Type ref'!D:D,0))</f>
        <v>#N/A</v>
      </c>
      <c r="J600" s="66" t="e">
        <f>INDEX('Keyword &amp; Type ref'!F:F,MATCH(L600,'Keyword &amp; Type ref'!H:H,0))</f>
        <v>#N/A</v>
      </c>
      <c r="K600" s="65"/>
      <c r="L600" s="65"/>
      <c r="M600" s="62"/>
      <c r="N600" s="67"/>
      <c r="O600" s="68"/>
      <c r="P600" s="68"/>
      <c r="Q600" s="69" t="e">
        <f>INDEX('Keyword &amp; Type ref'!$F:$V,MATCH(J600,'Keyword &amp; Type ref'!$F:$F,0),MATCH(B600,'Keyword &amp; Type ref'!$1:$1,0))</f>
        <v>#N/A</v>
      </c>
      <c r="R600" s="70" t="e">
        <f>VLOOKUP(J600,'Keyword &amp; Type ref'!$F:$L,7,FALSE)</f>
        <v>#N/A</v>
      </c>
      <c r="S600" s="71" t="e">
        <f>CONCATENATE(E600,":",VLOOKUP(J600,'Keyword &amp; Type ref'!F:H, 3,FALSE),":",$X600)</f>
        <v>#N/A</v>
      </c>
      <c r="T600" s="72" t="e">
        <f t="shared" ref="T600" si="20">LEN(S600)</f>
        <v>#N/A</v>
      </c>
      <c r="U600" s="73"/>
      <c r="V600" s="74" t="e">
        <f t="shared" si="19"/>
        <v>#N/A</v>
      </c>
      <c r="W600" s="75"/>
      <c r="X600" s="68"/>
      <c r="Y600" s="68"/>
      <c r="Z600" s="76"/>
      <c r="AA600" s="77" t="e">
        <f>INDEX('MFR_List ref'!$A:$A,MATCH($AB600,'MFR_List ref'!$B:$B,0))</f>
        <v>#N/A</v>
      </c>
      <c r="AB600" s="62"/>
      <c r="AC600" s="78"/>
      <c r="AD600" s="79"/>
      <c r="AE600" s="80"/>
      <c r="AF600" s="60"/>
      <c r="AG600" s="73"/>
      <c r="AH600" s="73"/>
      <c r="AI600" s="73"/>
      <c r="AJ600" s="60"/>
      <c r="AK600" s="73"/>
      <c r="AL600" s="73"/>
      <c r="AM600" s="81"/>
      <c r="AN600" s="73"/>
      <c r="AO600" s="78"/>
      <c r="AP600" s="78"/>
      <c r="AQ600" s="78"/>
      <c r="AR600" s="78"/>
      <c r="AS600" s="73"/>
      <c r="AT600" s="73"/>
      <c r="AU600" s="73"/>
      <c r="AV600" s="78"/>
      <c r="AW600" s="73"/>
      <c r="AX600" s="73"/>
      <c r="AY600" s="82"/>
      <c r="AZ600" s="82"/>
      <c r="BA600" s="73"/>
      <c r="BB600" s="73"/>
      <c r="BC600" s="82"/>
      <c r="BD600" s="73"/>
      <c r="BE600" s="73"/>
      <c r="BF600" s="73"/>
      <c r="BG600" s="73"/>
      <c r="BH600" s="82"/>
      <c r="BI600" s="82"/>
      <c r="BJ600" s="82"/>
      <c r="BK600" s="82"/>
      <c r="BL600" s="82"/>
      <c r="BM600" s="82"/>
      <c r="BN600" s="82"/>
      <c r="BO600" s="73"/>
      <c r="BP600" s="68"/>
      <c r="BQ600" s="73"/>
      <c r="BR600" s="48"/>
    </row>
  </sheetData>
  <sheetProtection password="E988" sheet="1" formatCells="0" formatColumns="0" formatRows="0" insertColumns="0" insertRows="0" insertHyperlinks="0" deleteColumns="0" deleteRows="0" sort="0" autoFilter="0" pivotTables="0"/>
  <sortState ref="A329:CP418">
    <sortCondition ref="V329:V418"/>
  </sortState>
  <dataConsolidate/>
  <conditionalFormatting sqref="V1 V2:W3 S1:U3 X1:Z3 AB1:BQ2 AB3:AK3 AM3:BQ3 AB4:BQ600 M1:P600 S4:Z600 A1:K600">
    <cfRule type="cellIs" dxfId="23" priority="92" operator="equal">
      <formula>"NULL"</formula>
    </cfRule>
  </conditionalFormatting>
  <conditionalFormatting sqref="T601:T1048576">
    <cfRule type="cellIs" dxfId="22" priority="66" operator="greaterThan">
      <formula>64</formula>
    </cfRule>
  </conditionalFormatting>
  <conditionalFormatting sqref="T2:T600">
    <cfRule type="cellIs" dxfId="21" priority="59" operator="greaterThan">
      <formula>64</formula>
    </cfRule>
  </conditionalFormatting>
  <conditionalFormatting sqref="L2:L600">
    <cfRule type="cellIs" dxfId="20" priority="50" operator="equal">
      <formula>"NULL"</formula>
    </cfRule>
  </conditionalFormatting>
  <conditionalFormatting sqref="L1">
    <cfRule type="cellIs" dxfId="19" priority="49" operator="equal">
      <formula>"NULL"</formula>
    </cfRule>
  </conditionalFormatting>
  <conditionalFormatting sqref="AA1:AA600">
    <cfRule type="cellIs" dxfId="18" priority="48" operator="equal">
      <formula>"NULL"</formula>
    </cfRule>
  </conditionalFormatting>
  <conditionalFormatting sqref="V1:V1048576">
    <cfRule type="containsErrors" dxfId="17" priority="87">
      <formula>ISERROR(V1)</formula>
    </cfRule>
    <cfRule type="duplicateValues" dxfId="16" priority="91"/>
  </conditionalFormatting>
  <conditionalFormatting sqref="R1:R600">
    <cfRule type="cellIs" dxfId="15" priority="26" operator="equal">
      <formula>"NULL"</formula>
    </cfRule>
  </conditionalFormatting>
  <conditionalFormatting sqref="R1:R600">
    <cfRule type="cellIs" dxfId="14" priority="21" operator="equal">
      <formula>"DIV09"</formula>
    </cfRule>
    <cfRule type="cellIs" dxfId="13" priority="22" operator="equal">
      <formula>"DIV08"</formula>
    </cfRule>
    <cfRule type="cellIs" dxfId="12" priority="23" operator="equal">
      <formula>"DIV03"</formula>
    </cfRule>
    <cfRule type="cellIs" dxfId="11" priority="24" operator="equal">
      <formula>"DIV02"</formula>
    </cfRule>
    <cfRule type="cellIs" dxfId="10" priority="25" operator="equal">
      <formula>"DIV01"</formula>
    </cfRule>
  </conditionalFormatting>
  <conditionalFormatting sqref="Q1:Q600">
    <cfRule type="cellIs" dxfId="9" priority="20" operator="equal">
      <formula>"NULL"</formula>
    </cfRule>
  </conditionalFormatting>
  <conditionalFormatting sqref="B1:E1048576 I1:J1048576 AA1:AA1048576 Q1:T1048576">
    <cfRule type="containsErrors" dxfId="8" priority="88">
      <formula>ISERROR(B1)</formula>
    </cfRule>
  </conditionalFormatting>
  <conditionalFormatting sqref="AL3">
    <cfRule type="cellIs" dxfId="7" priority="4" operator="equal">
      <formula>"NULL"</formula>
    </cfRule>
  </conditionalFormatting>
  <conditionalFormatting sqref="W1">
    <cfRule type="cellIs" dxfId="6" priority="3" operator="equal">
      <formula>"NULL"</formula>
    </cfRule>
  </conditionalFormatting>
  <conditionalFormatting sqref="W1">
    <cfRule type="containsErrors" dxfId="5" priority="1">
      <formula>ISERROR(W1)</formula>
    </cfRule>
    <cfRule type="duplicateValues" dxfId="4" priority="2"/>
  </conditionalFormatting>
  <dataValidations xWindow="909" yWindow="524" count="56">
    <dataValidation type="list" allowBlank="1" showInputMessage="1" showErrorMessage="1" sqref="J601:J1048576">
      <formula1>#REF!</formula1>
    </dataValidation>
    <dataValidation type="date" operator="greaterThan" allowBlank="1" showErrorMessage="1" error="Must be a valid date (d/mm/yyyy)" promptTitle="Assessment" prompt="Date" sqref="A1 A4:A1048576">
      <formula1>40909</formula1>
    </dataValidation>
    <dataValidation allowBlank="1" showInputMessage="1" showErrorMessage="1" promptTitle="COUPLINGS &amp; SEALS" prompt="Enter Size(s), Type(s) &amp; Quantity(s)" sqref="AR1 AR3:AR1048576"/>
    <dataValidation allowBlank="1" showInputMessage="1" promptTitle="COUPLINGS &amp; SEALS" prompt="Enter Size(s), Type(s) &amp; Quantity(s)" sqref="AR2"/>
    <dataValidation operator="greaterThan" allowBlank="1" showErrorMessage="1" error="Must be a valid date (d/mm/yyyy)" promptTitle="Assessment" prompt="Date" sqref="A2:A3"/>
    <dataValidation allowBlank="1" showInputMessage="1" showErrorMessage="1" promptTitle="Reference Names" prompt="Equipment name as refered too/called out in-field._x000a_i.e: Pump &quot;P-1&quot; or Chiller &quot;CH-1&quot;." sqref="X2:X600"/>
    <dataValidation allowBlank="1" showInputMessage="1" showErrorMessage="1" promptTitle="EQ_Type" prompt="Choose one, or leave blank if unlisted." sqref="J2:J600"/>
    <dataValidation allowBlank="1" showInputMessage="1" showErrorMessage="1" promptTitle="FILTER" prompt="Enter Filter Size(s), Type(s) &amp; Quantity(s)" sqref="AN1:AN1048576"/>
    <dataValidation allowBlank="1" showInputMessage="1" showErrorMessage="1" promptTitle="BELTS" prompt="Enter Belt Size(s), Type(s) &amp; Quantity(s)" sqref="AO1:AO1048576"/>
    <dataValidation allowBlank="1" showErrorMessage="1" promptTitle="TONS" prompt=" " sqref="AS1:AS1048576"/>
    <dataValidation allowBlank="1" showErrorMessage="1" promptTitle="CFM" prompt=" " sqref="AT1:AT1048576"/>
    <dataValidation allowBlank="1" showErrorMessage="1" promptTitle="BTU/Hr" prompt="(MBH should be entered in BTU's)" sqref="AU1:AU1048576"/>
    <dataValidation allowBlank="1" showErrorMessage="1" promptTitle="RPM" prompt="RPM or:_x000a_Specify RPM values for sub-components. (Motors&lt;20HP, etc.) " sqref="AX1:AX1048576"/>
    <dataValidation allowBlank="1" showErrorMessage="1" promptTitle="HP" prompt=" " sqref="AW1:AW1048576"/>
    <dataValidation allowBlank="1" showErrorMessage="1" promptTitle="STATIC PRESSURE" prompt=" " sqref="AV1:AV1048576"/>
    <dataValidation allowBlank="1" showErrorMessage="1" promptTitle="HEAD-FEET or TOTAL DYNAMIC HEAD" prompt=" " sqref="BC1:BC1048576"/>
    <dataValidation allowBlank="1" showErrorMessage="1" promptTitle="PHASE" prompt=" " sqref="AZ1:AZ1048576"/>
    <dataValidation allowBlank="1" showErrorMessage="1" promptTitle="GPM" prompt=" " sqref="BD1:BE1048576"/>
    <dataValidation allowBlank="1" showErrorMessage="1" promptTitle="PSI" prompt=" " sqref="BF1:BF1048576"/>
    <dataValidation allowBlank="1" showErrorMessage="1" promptTitle="WATER TEMP IN/OUT" prompt="(Fahrenheit)" sqref="BB1:BB1048576"/>
    <dataValidation allowBlank="1" showInputMessage="1" showErrorMessage="1" promptTitle="GALLONS" prompt="(Capacity, not GPM)" sqref="BG1:BG1048576"/>
    <dataValidation allowBlank="1" showErrorMessage="1" promptTitle="KVA" prompt=" " sqref="BH1:BH1048576"/>
    <dataValidation allowBlank="1" showErrorMessage="1" promptTitle="VOLTS" prompt=" " sqref="BK1:BK1048576"/>
    <dataValidation allowBlank="1" showInputMessage="1" showErrorMessage="1" promptTitle="AMPs; MAIN-LUG or BREAKER" prompt="Inidicate OPEN or CLOSED type." sqref="BI1:BI1048576"/>
    <dataValidation allowBlank="1" showErrorMessage="1" promptTitle="MAX FUSE" prompt=" " sqref="BP1:BP1048576"/>
    <dataValidation allowBlank="1" showInputMessage="1" showErrorMessage="1" promptTitle="CIRCUITS" prompt="Total" sqref="BJ1:BJ1048576"/>
    <dataValidation allowBlank="1" showErrorMessage="1" promptTitle="POLES" prompt=" " sqref="BN1:BN1048576"/>
    <dataValidation allowBlank="1" showErrorMessage="1" promptTitle="HERTZ" prompt=" " sqref="AY1:AY1048576"/>
    <dataValidation allowBlank="1" showErrorMessage="1" promptTitle="WATTs" prompt=" " sqref="BL1:BL1048576"/>
    <dataValidation allowBlank="1" showErrorMessage="1" promptTitle="MCA" prompt=" " sqref="BO1:BO1048576"/>
    <dataValidation type="textLength" errorStyle="warning" operator="greaterThan" allowBlank="1" showInputMessage="1" showErrorMessage="1" error="Must be 3 digits:" promptTitle="EQ_ID" prompt="Enter Sequential_x000a_ID tag." sqref="W1:W1048576">
      <formula1>2</formula1>
    </dataValidation>
    <dataValidation allowBlank="1" showInputMessage="1" showErrorMessage="1" promptTitle="OTHER" prompt="Enter any equipment specifications not captured in the previous columns." sqref="BQ1:BQ1048576"/>
    <dataValidation allowBlank="1" showErrorMessage="1" promptTitle="AIR TEMP IN/OUT" prompt="(Fahrenheit)" sqref="BA1:BA1048576"/>
    <dataValidation allowBlank="1" showErrorMessage="1" promptTitle="Floor" prompt=" " sqref="G1:G1048576"/>
    <dataValidation allowBlank="1" showErrorMessage="1" promptTitle="Room" prompt=" " sqref="H1:H1048576"/>
    <dataValidation allowBlank="1" showInputMessage="1" promptTitle="State ID" prompt="Enter any state or regulatory ID's." sqref="Z1:Z1048576"/>
    <dataValidation allowBlank="1" showInputMessage="1" showErrorMessage="1" promptTitle="Parent EQ_ID" prompt="For sub-component's._x000a_i.e: FAN-X operating on AHU-Y, enter the AHU's ID# here.  " sqref="Y1:Y1048576"/>
    <dataValidation allowBlank="1" showErrorMessage="1" promptTitle="Field Notes" prompt=" " sqref="O1:O1048576"/>
    <dataValidation allowBlank="1" promptTitle="Part#/Date" prompt="Part# or Date of manufacture." sqref="AE1:AE1048576"/>
    <dataValidation allowBlank="1" showErrorMessage="1" promptTitle="Model#" prompt=" " sqref="AC1:AC1048576"/>
    <dataValidation allowBlank="1" showErrorMessage="1" promptTitle="Serial#" prompt=" " sqref="AD1:AD1048576"/>
    <dataValidation allowBlank="1" showInputMessage="1" showErrorMessage="1" promptTitle="MOTOR" prompt="Associated Motor info for_x000a_Motors&lt;20Hp." sqref="AP1:AP1048576"/>
    <dataValidation allowBlank="1" showInputMessage="1" showErrorMessage="1" promptTitle="Old Asset ID" prompt="If replacement unit, list current asset ID. " sqref="U1:U1048576"/>
    <dataValidation type="date" operator="greaterThan" allowBlank="1" showErrorMessage="1" promptTitle="Acquisition" prompt="Date" sqref="AF1:AF1048576">
      <formula1>40909</formula1>
    </dataValidation>
    <dataValidation operator="greaterThan" allowBlank="1" showInputMessage="1" promptTitle="-Locked-" prompt="Automatic field: Enter Building, Equipment Type &amp; Sequential ID." sqref="V1:V1048576"/>
    <dataValidation allowBlank="1" sqref="Q1:R1048576"/>
    <dataValidation type="date" operator="greaterThan" allowBlank="1" showErrorMessage="1" error="Must be a valid date (d/mm/yyyy)" promptTitle="Warranty" prompt="Date" sqref="AJ1:AJ1048576">
      <formula1>40909</formula1>
    </dataValidation>
    <dataValidation allowBlank="1" showErrorMessage="1" promptTitle="Acquisition" prompt="Vendor" sqref="AG1:AG1048576"/>
    <dataValidation allowBlank="1" showErrorMessage="1" promptTitle="Acquisition" prompt="Comments" sqref="AH1:AH1048576"/>
    <dataValidation allowBlank="1" showErrorMessage="1" promptTitle="Warranty" prompt="Usage Expiration" sqref="AK1:AK1048576"/>
    <dataValidation allowBlank="1" showErrorMessage="1" promptTitle="Warranty" prompt="Vendor" sqref="AI1:AI1048576"/>
    <dataValidation allowBlank="1" showErrorMessage="1" promptTitle="Warranty" prompt="Comments" sqref="AL1:AL1048576"/>
    <dataValidation allowBlank="1" showErrorMessage="1" promptTitle="Replacement" prompt="Cost" sqref="AM1:AM1048576"/>
    <dataValidation allowBlank="1" showInputMessage="1" promptTitle="REFRIGERANT" prompt="Enter Type &amp; Quantity." sqref="AQ1:AQ1048576"/>
    <dataValidation allowBlank="1" showErrorMessage="1" promptTitle="WIRE" prompt=" " sqref="BM1:BM1048576"/>
    <dataValidation allowBlank="1" showInputMessage="1" showErrorMessage="1" promptTitle="Service Area" prompt="General space/area serviced.  Floor or Room numbers are preferred where possible. " sqref="P1:P1048576"/>
  </dataValidations>
  <printOptions gridLines="1"/>
  <pageMargins left="0.25" right="0.25" top="0.75" bottom="0.75" header="0.3" footer="0.3"/>
  <pageSetup paperSize="17" fitToHeight="0" pageOrder="overThenDown" orientation="landscape" r:id="rId1"/>
  <ignoredErrors>
    <ignoredError sqref="AA2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909" yWindow="524" count="8">
        <x14:dataValidation type="list" allowBlank="1" showInputMessage="1" showErrorMessage="1">
          <x14:formula1>
            <xm:f>'Status&amp;Condition ref'!$A$2:$A$4</xm:f>
          </x14:formula1>
          <xm:sqref>M601:M1048576</xm:sqref>
        </x14:dataValidation>
        <x14:dataValidation type="list" allowBlank="1" showInputMessage="1" showErrorMessage="1">
          <x14:formula1>
            <xm:f>'Status&amp;Condition ref'!$C$2:$C$5</xm:f>
          </x14:formula1>
          <xm:sqref>N601:N1048576</xm:sqref>
        </x14:dataValidation>
        <x14:dataValidation type="list" allowBlank="1" promptTitle="Condition" prompt="See &quot;Status&amp;Condition ref&quot; for descriptions.">
          <x14:formula1>
            <xm:f>'Status&amp;Condition ref'!$C$2:$C$5</xm:f>
          </x14:formula1>
          <xm:sqref>N2:N600</xm:sqref>
        </x14:dataValidation>
        <x14:dataValidation type="list" allowBlank="1" promptTitle="Status" prompt="See &quot;Status&amp;Condition ref&quot; for descriptions. ">
          <x14:formula1>
            <xm:f>'Status&amp;Condition ref'!$A$2:$A$4</xm:f>
          </x14:formula1>
          <xm:sqref>M2:M600</xm:sqref>
        </x14:dataValidation>
        <x14:dataValidation type="list" errorStyle="warning" allowBlank="1" showInputMessage="1" showErrorMessage="1" errorTitle="Unique Entry!" promptTitle="Keyword" prompt="Choose one. If unlisted, enter new &quot;Keyword&quot;, or equipment grouping.">
          <x14:formula1>
            <xm:f>'Keyword-Pivot'!$A:$A</xm:f>
          </x14:formula1>
          <xm:sqref>K1:K1048576</xm:sqref>
        </x14:dataValidation>
        <x14:dataValidation type="list" errorStyle="warning" allowBlank="1" showInputMessage="1" showErrorMessage="1" errorTitle="Unique Entry!" error=" " promptTitle="Equipment Type" prompt="Choose one. If unlisted, enter new, specific equipment &quot;Type&quot;. (Must choose Keyword first)">
          <x14:formula1>
            <xm:f>OFFSET('Keyword &amp; Type ref'!$B$1,MATCH($I1,'Keyword &amp; Type ref'!$B:$B,0)-1,6,COUNTIF('Keyword &amp; Type ref'!$B:$B,$I1),1)</xm:f>
          </x14:formula1>
          <xm:sqref>L1:L1048576</xm:sqref>
        </x14:dataValidation>
        <x14:dataValidation type="list" errorStyle="warning" allowBlank="1" showInputMessage="1" showErrorMessage="1" errorTitle="!" error="Unlisted manufacturer," promptTitle="Manufacturer" prompt="Choose one. If unlisted, enter new.">
          <x14:formula1>
            <xm:f>'MFR_List ref'!$B:$B</xm:f>
          </x14:formula1>
          <xm:sqref>AB1:AB1048576</xm:sqref>
        </x14:dataValidation>
        <x14:dataValidation type="list" allowBlank="1" showInputMessage="1" showErrorMessage="1" promptTitle="Building" prompt=" ">
          <x14:formula1>
            <xm:f>'Active-Bldg List ref'!$C:$C</xm:f>
          </x14:formula1>
          <xm:sqref>F1:F1048576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X359"/>
  <sheetViews>
    <sheetView topLeftCell="B1" workbookViewId="0">
      <pane ySplit="1" topLeftCell="A2" activePane="bottomLeft" state="frozen"/>
      <selection activeCell="B1" sqref="B1"/>
      <selection pane="bottomLeft" activeCell="Z21" sqref="Z21"/>
    </sheetView>
  </sheetViews>
  <sheetFormatPr baseColWidth="10" defaultColWidth="8.88671875" defaultRowHeight="14.4" x14ac:dyDescent="0.3"/>
  <cols>
    <col min="1" max="1" width="17.109375" hidden="1" customWidth="1"/>
    <col min="2" max="2" width="14.44140625" bestFit="1" customWidth="1"/>
    <col min="3" max="3" width="5.77734375" hidden="1" customWidth="1"/>
    <col min="4" max="4" width="36.21875" bestFit="1" customWidth="1"/>
    <col min="5" max="5" width="6.77734375" hidden="1" customWidth="1"/>
    <col min="6" max="6" width="10.5546875" style="27" bestFit="1" customWidth="1"/>
    <col min="7" max="7" width="6.77734375" hidden="1" customWidth="1"/>
    <col min="8" max="8" width="38.44140625" bestFit="1" customWidth="1"/>
    <col min="9" max="9" width="6.77734375" hidden="1" customWidth="1"/>
    <col min="10" max="10" width="80.88671875" hidden="1" customWidth="1"/>
    <col min="11" max="11" width="6.77734375" hidden="1" customWidth="1"/>
    <col min="12" max="12" width="11.21875" hidden="1" customWidth="1"/>
    <col min="13" max="13" width="4.5546875" hidden="1" customWidth="1"/>
    <col min="14" max="23" width="5.21875" hidden="1" customWidth="1"/>
    <col min="24" max="24" width="78.88671875" hidden="1" customWidth="1"/>
  </cols>
  <sheetData>
    <row r="1" spans="1:24" x14ac:dyDescent="0.3">
      <c r="A1" t="s">
        <v>1938</v>
      </c>
      <c r="B1" t="s">
        <v>3180</v>
      </c>
      <c r="C1" t="s">
        <v>758</v>
      </c>
      <c r="D1" t="s">
        <v>3181</v>
      </c>
      <c r="E1" t="s">
        <v>759</v>
      </c>
      <c r="F1" s="27" t="s">
        <v>3182</v>
      </c>
      <c r="G1" t="s">
        <v>1885</v>
      </c>
      <c r="H1" t="s">
        <v>3183</v>
      </c>
      <c r="I1" t="s">
        <v>1921</v>
      </c>
      <c r="J1" t="s">
        <v>2423</v>
      </c>
      <c r="K1" t="s">
        <v>1939</v>
      </c>
      <c r="L1" t="s">
        <v>1940</v>
      </c>
      <c r="M1" t="s">
        <v>1941</v>
      </c>
      <c r="N1" t="s">
        <v>1942</v>
      </c>
      <c r="O1" t="s">
        <v>1943</v>
      </c>
      <c r="P1" t="s">
        <v>1315</v>
      </c>
      <c r="Q1" t="s">
        <v>1175</v>
      </c>
      <c r="R1" t="s">
        <v>1944</v>
      </c>
      <c r="S1" t="s">
        <v>1363</v>
      </c>
      <c r="T1" t="s">
        <v>1167</v>
      </c>
      <c r="U1" t="s">
        <v>1945</v>
      </c>
      <c r="V1" t="s">
        <v>1946</v>
      </c>
      <c r="W1" t="s">
        <v>760</v>
      </c>
      <c r="X1" t="s">
        <v>761</v>
      </c>
    </row>
    <row r="2" spans="1:24" x14ac:dyDescent="0.3">
      <c r="A2" t="s">
        <v>765</v>
      </c>
      <c r="B2" t="s">
        <v>762</v>
      </c>
      <c r="C2">
        <v>10</v>
      </c>
      <c r="D2" t="s">
        <v>763</v>
      </c>
      <c r="E2">
        <v>14</v>
      </c>
      <c r="F2" s="27" t="s">
        <v>1947</v>
      </c>
      <c r="G2">
        <v>7</v>
      </c>
      <c r="H2" t="s">
        <v>764</v>
      </c>
      <c r="I2">
        <v>27</v>
      </c>
      <c r="J2" t="s">
        <v>1948</v>
      </c>
      <c r="K2">
        <v>73</v>
      </c>
      <c r="L2" t="s">
        <v>603</v>
      </c>
      <c r="M2">
        <v>3</v>
      </c>
      <c r="N2">
        <v>3</v>
      </c>
      <c r="O2">
        <v>3</v>
      </c>
      <c r="P2">
        <v>3</v>
      </c>
      <c r="Q2">
        <v>3</v>
      </c>
      <c r="R2">
        <v>3</v>
      </c>
      <c r="S2">
        <v>1</v>
      </c>
      <c r="T2">
        <v>3</v>
      </c>
      <c r="U2">
        <v>3</v>
      </c>
      <c r="V2">
        <v>3</v>
      </c>
      <c r="W2">
        <v>18</v>
      </c>
    </row>
    <row r="3" spans="1:24" x14ac:dyDescent="0.3">
      <c r="A3" t="s">
        <v>767</v>
      </c>
      <c r="B3" t="s">
        <v>762</v>
      </c>
      <c r="C3">
        <v>10</v>
      </c>
      <c r="D3" t="s">
        <v>763</v>
      </c>
      <c r="E3">
        <v>14</v>
      </c>
      <c r="F3" s="27" t="s">
        <v>1949</v>
      </c>
      <c r="G3">
        <v>7</v>
      </c>
      <c r="H3" t="s">
        <v>766</v>
      </c>
      <c r="I3">
        <v>29</v>
      </c>
      <c r="K3">
        <v>0</v>
      </c>
      <c r="L3" t="s">
        <v>603</v>
      </c>
      <c r="M3">
        <v>3</v>
      </c>
      <c r="N3">
        <v>3</v>
      </c>
      <c r="O3">
        <v>3</v>
      </c>
      <c r="P3">
        <v>3</v>
      </c>
      <c r="Q3">
        <v>3</v>
      </c>
      <c r="R3">
        <v>3</v>
      </c>
      <c r="S3">
        <v>1</v>
      </c>
      <c r="T3">
        <v>3</v>
      </c>
      <c r="U3">
        <v>3</v>
      </c>
      <c r="V3">
        <v>3</v>
      </c>
      <c r="W3">
        <v>18</v>
      </c>
    </row>
    <row r="4" spans="1:24" x14ac:dyDescent="0.3">
      <c r="A4" t="s">
        <v>768</v>
      </c>
      <c r="B4" t="s">
        <v>646</v>
      </c>
      <c r="C4">
        <v>7</v>
      </c>
      <c r="D4" t="s">
        <v>769</v>
      </c>
      <c r="E4">
        <v>21</v>
      </c>
      <c r="F4" s="27" t="s">
        <v>2035</v>
      </c>
      <c r="G4">
        <v>7</v>
      </c>
      <c r="H4" t="s">
        <v>2478</v>
      </c>
      <c r="I4">
        <v>30</v>
      </c>
      <c r="J4" t="s">
        <v>2036</v>
      </c>
      <c r="K4">
        <v>80</v>
      </c>
      <c r="L4" t="s">
        <v>40</v>
      </c>
      <c r="M4">
        <v>2</v>
      </c>
      <c r="N4">
        <v>2</v>
      </c>
      <c r="O4">
        <v>2</v>
      </c>
      <c r="P4">
        <v>2</v>
      </c>
      <c r="Q4">
        <v>2</v>
      </c>
      <c r="R4">
        <v>2</v>
      </c>
      <c r="S4">
        <v>1</v>
      </c>
      <c r="T4">
        <v>2</v>
      </c>
      <c r="U4">
        <v>2</v>
      </c>
      <c r="V4">
        <v>2</v>
      </c>
      <c r="W4">
        <v>15</v>
      </c>
    </row>
    <row r="5" spans="1:24" x14ac:dyDescent="0.3">
      <c r="A5" t="s">
        <v>768</v>
      </c>
      <c r="B5" t="s">
        <v>646</v>
      </c>
      <c r="C5">
        <v>7</v>
      </c>
      <c r="D5" t="s">
        <v>769</v>
      </c>
      <c r="E5">
        <v>21</v>
      </c>
      <c r="F5" s="27" t="s">
        <v>2122</v>
      </c>
      <c r="G5">
        <v>7</v>
      </c>
      <c r="H5" t="s">
        <v>2479</v>
      </c>
      <c r="I5">
        <v>19</v>
      </c>
      <c r="J5" t="s">
        <v>2123</v>
      </c>
      <c r="K5">
        <v>64</v>
      </c>
      <c r="L5" t="s">
        <v>40</v>
      </c>
      <c r="M5">
        <v>2</v>
      </c>
      <c r="N5">
        <v>2</v>
      </c>
      <c r="O5">
        <v>2</v>
      </c>
      <c r="P5">
        <v>2</v>
      </c>
      <c r="Q5">
        <v>2</v>
      </c>
      <c r="R5">
        <v>2</v>
      </c>
      <c r="S5">
        <v>1</v>
      </c>
      <c r="T5">
        <v>2</v>
      </c>
      <c r="U5">
        <v>2</v>
      </c>
      <c r="V5">
        <v>2</v>
      </c>
      <c r="W5">
        <v>15</v>
      </c>
    </row>
    <row r="6" spans="1:24" x14ac:dyDescent="0.3">
      <c r="A6" t="s">
        <v>768</v>
      </c>
      <c r="B6" t="s">
        <v>646</v>
      </c>
      <c r="C6">
        <v>7</v>
      </c>
      <c r="D6" t="s">
        <v>769</v>
      </c>
      <c r="E6">
        <v>21</v>
      </c>
      <c r="F6" s="27" t="s">
        <v>645</v>
      </c>
      <c r="G6">
        <v>7</v>
      </c>
      <c r="H6" t="s">
        <v>770</v>
      </c>
      <c r="I6">
        <v>30</v>
      </c>
      <c r="J6" t="s">
        <v>1950</v>
      </c>
      <c r="K6">
        <v>43</v>
      </c>
      <c r="L6" t="s">
        <v>40</v>
      </c>
      <c r="M6">
        <v>1</v>
      </c>
      <c r="N6">
        <v>1</v>
      </c>
      <c r="O6">
        <v>1</v>
      </c>
      <c r="P6">
        <v>2</v>
      </c>
      <c r="Q6">
        <v>2</v>
      </c>
      <c r="R6">
        <v>1</v>
      </c>
      <c r="S6">
        <v>1</v>
      </c>
      <c r="T6">
        <v>2</v>
      </c>
      <c r="U6">
        <v>2</v>
      </c>
      <c r="V6">
        <v>2</v>
      </c>
      <c r="W6">
        <v>15</v>
      </c>
    </row>
    <row r="7" spans="1:24" x14ac:dyDescent="0.3">
      <c r="A7" t="s">
        <v>768</v>
      </c>
      <c r="B7" t="s">
        <v>646</v>
      </c>
      <c r="C7">
        <v>7</v>
      </c>
      <c r="D7" t="s">
        <v>769</v>
      </c>
      <c r="E7">
        <v>21</v>
      </c>
      <c r="F7" s="27" t="s">
        <v>3301</v>
      </c>
      <c r="G7">
        <v>7</v>
      </c>
      <c r="H7" t="s">
        <v>3302</v>
      </c>
      <c r="I7">
        <v>36</v>
      </c>
      <c r="J7" t="s">
        <v>3303</v>
      </c>
      <c r="K7">
        <v>51</v>
      </c>
      <c r="L7" t="s">
        <v>40</v>
      </c>
      <c r="M7">
        <v>1</v>
      </c>
      <c r="N7">
        <v>1</v>
      </c>
      <c r="O7">
        <v>1</v>
      </c>
      <c r="P7">
        <v>2</v>
      </c>
      <c r="Q7">
        <v>2</v>
      </c>
      <c r="R7">
        <v>1</v>
      </c>
      <c r="S7">
        <v>1</v>
      </c>
      <c r="T7">
        <v>2</v>
      </c>
      <c r="U7">
        <v>2</v>
      </c>
      <c r="V7">
        <v>2</v>
      </c>
      <c r="W7">
        <v>15</v>
      </c>
    </row>
    <row r="8" spans="1:24" x14ac:dyDescent="0.3">
      <c r="A8" t="s">
        <v>768</v>
      </c>
      <c r="B8" t="s">
        <v>646</v>
      </c>
      <c r="C8">
        <v>7</v>
      </c>
      <c r="D8" t="s">
        <v>769</v>
      </c>
      <c r="E8">
        <v>21</v>
      </c>
      <c r="F8" s="27" t="s">
        <v>2480</v>
      </c>
      <c r="G8">
        <v>7</v>
      </c>
      <c r="H8" t="s">
        <v>2481</v>
      </c>
      <c r="I8">
        <v>31</v>
      </c>
      <c r="J8" t="s">
        <v>1950</v>
      </c>
      <c r="K8">
        <v>43</v>
      </c>
      <c r="L8" t="s">
        <v>40</v>
      </c>
      <c r="M8">
        <v>1</v>
      </c>
      <c r="N8">
        <v>1</v>
      </c>
      <c r="O8">
        <v>1</v>
      </c>
      <c r="P8">
        <v>2</v>
      </c>
      <c r="Q8">
        <v>2</v>
      </c>
      <c r="R8">
        <v>1</v>
      </c>
      <c r="S8">
        <v>1</v>
      </c>
      <c r="T8">
        <v>2</v>
      </c>
      <c r="U8">
        <v>2</v>
      </c>
      <c r="V8">
        <v>2</v>
      </c>
      <c r="W8">
        <v>15</v>
      </c>
    </row>
    <row r="9" spans="1:24" x14ac:dyDescent="0.3">
      <c r="A9" t="s">
        <v>767</v>
      </c>
      <c r="B9" t="s">
        <v>646</v>
      </c>
      <c r="C9">
        <v>7</v>
      </c>
      <c r="D9" t="s">
        <v>769</v>
      </c>
      <c r="E9">
        <v>21</v>
      </c>
      <c r="F9" s="27" t="s">
        <v>771</v>
      </c>
      <c r="G9">
        <v>7</v>
      </c>
      <c r="H9" t="s">
        <v>772</v>
      </c>
      <c r="I9">
        <v>25</v>
      </c>
      <c r="J9" t="s">
        <v>1950</v>
      </c>
      <c r="K9">
        <v>43</v>
      </c>
      <c r="L9" t="s">
        <v>40</v>
      </c>
      <c r="M9">
        <v>4</v>
      </c>
      <c r="N9">
        <v>4</v>
      </c>
      <c r="O9">
        <v>4</v>
      </c>
      <c r="P9">
        <v>4</v>
      </c>
      <c r="Q9">
        <v>4</v>
      </c>
      <c r="R9">
        <v>4</v>
      </c>
      <c r="S9">
        <v>1</v>
      </c>
      <c r="T9">
        <v>4</v>
      </c>
      <c r="U9">
        <v>4</v>
      </c>
      <c r="V9">
        <v>4</v>
      </c>
      <c r="W9">
        <v>15</v>
      </c>
    </row>
    <row r="10" spans="1:24" hidden="1" x14ac:dyDescent="0.3">
      <c r="A10" t="s">
        <v>768</v>
      </c>
      <c r="B10" t="s">
        <v>646</v>
      </c>
      <c r="C10">
        <v>7</v>
      </c>
      <c r="D10" t="s">
        <v>769</v>
      </c>
      <c r="E10">
        <v>21</v>
      </c>
      <c r="F10" s="27" t="s">
        <v>1951</v>
      </c>
      <c r="G10">
        <v>7</v>
      </c>
      <c r="H10" t="s">
        <v>773</v>
      </c>
      <c r="I10">
        <v>29</v>
      </c>
      <c r="J10" t="s">
        <v>3184</v>
      </c>
      <c r="K10">
        <v>71</v>
      </c>
      <c r="L10" t="s">
        <v>40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  <c r="S10">
        <v>1</v>
      </c>
      <c r="T10">
        <v>2</v>
      </c>
      <c r="U10">
        <v>2</v>
      </c>
      <c r="V10">
        <v>2</v>
      </c>
      <c r="W10">
        <v>18</v>
      </c>
    </row>
    <row r="11" spans="1:24" x14ac:dyDescent="0.3">
      <c r="A11" t="s">
        <v>767</v>
      </c>
      <c r="B11" t="s">
        <v>646</v>
      </c>
      <c r="C11">
        <v>7</v>
      </c>
      <c r="D11" t="s">
        <v>769</v>
      </c>
      <c r="E11">
        <v>21</v>
      </c>
      <c r="F11" s="27" t="s">
        <v>1952</v>
      </c>
      <c r="G11">
        <v>7</v>
      </c>
      <c r="H11" t="s">
        <v>774</v>
      </c>
      <c r="I11">
        <v>23</v>
      </c>
      <c r="J11" t="s">
        <v>1953</v>
      </c>
      <c r="K11">
        <v>69</v>
      </c>
      <c r="L11" t="s">
        <v>603</v>
      </c>
      <c r="M11">
        <v>4</v>
      </c>
      <c r="N11">
        <v>4</v>
      </c>
      <c r="O11">
        <v>4</v>
      </c>
      <c r="P11">
        <v>4</v>
      </c>
      <c r="Q11">
        <v>4</v>
      </c>
      <c r="R11">
        <v>4</v>
      </c>
      <c r="S11">
        <v>1</v>
      </c>
      <c r="T11">
        <v>4</v>
      </c>
      <c r="U11">
        <v>4</v>
      </c>
      <c r="V11">
        <v>4</v>
      </c>
      <c r="W11">
        <v>10</v>
      </c>
    </row>
    <row r="12" spans="1:24" x14ac:dyDescent="0.3">
      <c r="A12" t="s">
        <v>768</v>
      </c>
      <c r="B12" t="s">
        <v>633</v>
      </c>
      <c r="C12">
        <v>3</v>
      </c>
      <c r="D12" t="s">
        <v>775</v>
      </c>
      <c r="E12">
        <v>17</v>
      </c>
      <c r="F12" s="27" t="s">
        <v>1954</v>
      </c>
      <c r="G12">
        <v>7</v>
      </c>
      <c r="H12" t="s">
        <v>1922</v>
      </c>
      <c r="I12">
        <v>27</v>
      </c>
      <c r="J12" t="s">
        <v>1955</v>
      </c>
      <c r="K12">
        <v>43</v>
      </c>
      <c r="L12" t="s">
        <v>40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1</v>
      </c>
      <c r="T12">
        <v>2</v>
      </c>
      <c r="U12">
        <v>2</v>
      </c>
      <c r="V12">
        <v>2</v>
      </c>
      <c r="W12">
        <v>15</v>
      </c>
    </row>
    <row r="13" spans="1:24" x14ac:dyDescent="0.3">
      <c r="A13" t="s">
        <v>768</v>
      </c>
      <c r="B13" t="s">
        <v>633</v>
      </c>
      <c r="C13">
        <v>3</v>
      </c>
      <c r="D13" t="s">
        <v>775</v>
      </c>
      <c r="E13">
        <v>17</v>
      </c>
      <c r="F13" s="27" t="s">
        <v>1956</v>
      </c>
      <c r="G13">
        <v>7</v>
      </c>
      <c r="H13" t="s">
        <v>776</v>
      </c>
      <c r="I13">
        <v>27</v>
      </c>
      <c r="J13" t="s">
        <v>1955</v>
      </c>
      <c r="K13">
        <v>43</v>
      </c>
      <c r="L13" t="s">
        <v>40</v>
      </c>
      <c r="M13">
        <v>2</v>
      </c>
      <c r="N13">
        <v>2</v>
      </c>
      <c r="O13">
        <v>2</v>
      </c>
      <c r="P13">
        <v>2</v>
      </c>
      <c r="Q13">
        <v>2</v>
      </c>
      <c r="R13">
        <v>2</v>
      </c>
      <c r="S13">
        <v>1</v>
      </c>
      <c r="T13">
        <v>2</v>
      </c>
      <c r="U13">
        <v>2</v>
      </c>
      <c r="V13">
        <v>2</v>
      </c>
      <c r="W13">
        <v>25</v>
      </c>
    </row>
    <row r="14" spans="1:24" x14ac:dyDescent="0.3">
      <c r="A14" t="s">
        <v>768</v>
      </c>
      <c r="B14" t="s">
        <v>633</v>
      </c>
      <c r="C14">
        <v>3</v>
      </c>
      <c r="D14" t="s">
        <v>775</v>
      </c>
      <c r="E14">
        <v>17</v>
      </c>
      <c r="F14" s="27" t="s">
        <v>1957</v>
      </c>
      <c r="G14">
        <v>7</v>
      </c>
      <c r="H14" t="s">
        <v>777</v>
      </c>
      <c r="I14">
        <v>33</v>
      </c>
      <c r="J14" t="s">
        <v>1955</v>
      </c>
      <c r="K14">
        <v>43</v>
      </c>
      <c r="L14" t="s">
        <v>40</v>
      </c>
      <c r="M14">
        <v>2</v>
      </c>
      <c r="N14">
        <v>2</v>
      </c>
      <c r="O14">
        <v>2</v>
      </c>
      <c r="P14">
        <v>2</v>
      </c>
      <c r="Q14">
        <v>2</v>
      </c>
      <c r="R14">
        <v>2</v>
      </c>
      <c r="S14">
        <v>1</v>
      </c>
      <c r="T14">
        <v>2</v>
      </c>
      <c r="U14">
        <v>2</v>
      </c>
      <c r="V14">
        <v>2</v>
      </c>
      <c r="W14">
        <v>15</v>
      </c>
    </row>
    <row r="15" spans="1:24" x14ac:dyDescent="0.3">
      <c r="A15" t="s">
        <v>768</v>
      </c>
      <c r="B15" t="s">
        <v>633</v>
      </c>
      <c r="C15">
        <v>3</v>
      </c>
      <c r="D15" t="s">
        <v>775</v>
      </c>
      <c r="E15">
        <v>17</v>
      </c>
      <c r="F15" s="27" t="s">
        <v>1958</v>
      </c>
      <c r="G15">
        <v>7</v>
      </c>
      <c r="H15" t="s">
        <v>778</v>
      </c>
      <c r="I15">
        <v>33</v>
      </c>
      <c r="J15" t="s">
        <v>1955</v>
      </c>
      <c r="K15">
        <v>43</v>
      </c>
      <c r="L15" t="s">
        <v>40</v>
      </c>
      <c r="M15">
        <v>2</v>
      </c>
      <c r="N15">
        <v>2</v>
      </c>
      <c r="O15">
        <v>2</v>
      </c>
      <c r="P15">
        <v>2</v>
      </c>
      <c r="Q15">
        <v>2</v>
      </c>
      <c r="R15">
        <v>2</v>
      </c>
      <c r="S15">
        <v>1</v>
      </c>
      <c r="T15">
        <v>2</v>
      </c>
      <c r="U15">
        <v>2</v>
      </c>
      <c r="V15">
        <v>2</v>
      </c>
      <c r="W15">
        <v>15</v>
      </c>
    </row>
    <row r="16" spans="1:24" x14ac:dyDescent="0.3">
      <c r="A16" t="s">
        <v>768</v>
      </c>
      <c r="B16" t="s">
        <v>633</v>
      </c>
      <c r="C16">
        <v>3</v>
      </c>
      <c r="D16" t="s">
        <v>775</v>
      </c>
      <c r="E16">
        <v>17</v>
      </c>
      <c r="F16" s="27" t="s">
        <v>1959</v>
      </c>
      <c r="G16">
        <v>7</v>
      </c>
      <c r="H16" t="s">
        <v>1072</v>
      </c>
      <c r="I16">
        <v>30</v>
      </c>
      <c r="J16" t="s">
        <v>1955</v>
      </c>
      <c r="K16">
        <v>43</v>
      </c>
      <c r="L16" t="s">
        <v>40</v>
      </c>
      <c r="M16">
        <v>2</v>
      </c>
      <c r="N16">
        <v>2</v>
      </c>
      <c r="O16">
        <v>2</v>
      </c>
      <c r="P16">
        <v>2</v>
      </c>
      <c r="Q16">
        <v>2</v>
      </c>
      <c r="R16">
        <v>2</v>
      </c>
      <c r="S16">
        <v>1</v>
      </c>
      <c r="T16">
        <v>2</v>
      </c>
      <c r="U16">
        <v>2</v>
      </c>
      <c r="V16">
        <v>2</v>
      </c>
      <c r="W16">
        <v>15</v>
      </c>
    </row>
    <row r="17" spans="1:24" x14ac:dyDescent="0.3">
      <c r="A17" t="s">
        <v>768</v>
      </c>
      <c r="B17" t="s">
        <v>633</v>
      </c>
      <c r="C17">
        <v>3</v>
      </c>
      <c r="D17" t="s">
        <v>775</v>
      </c>
      <c r="E17">
        <v>17</v>
      </c>
      <c r="F17" s="27" t="s">
        <v>1960</v>
      </c>
      <c r="G17">
        <v>7</v>
      </c>
      <c r="H17" t="s">
        <v>779</v>
      </c>
      <c r="I17">
        <v>30</v>
      </c>
      <c r="J17" t="s">
        <v>1955</v>
      </c>
      <c r="K17">
        <v>43</v>
      </c>
      <c r="L17" t="s">
        <v>40</v>
      </c>
      <c r="M17">
        <v>2</v>
      </c>
      <c r="N17">
        <v>2</v>
      </c>
      <c r="O17">
        <v>2</v>
      </c>
      <c r="P17">
        <v>2</v>
      </c>
      <c r="Q17">
        <v>2</v>
      </c>
      <c r="R17">
        <v>2</v>
      </c>
      <c r="S17">
        <v>1</v>
      </c>
      <c r="T17">
        <v>2</v>
      </c>
      <c r="U17">
        <v>2</v>
      </c>
      <c r="V17">
        <v>2</v>
      </c>
      <c r="W17">
        <v>20</v>
      </c>
    </row>
    <row r="18" spans="1:24" x14ac:dyDescent="0.3">
      <c r="A18" t="s">
        <v>768</v>
      </c>
      <c r="B18" t="s">
        <v>780</v>
      </c>
      <c r="C18">
        <v>8</v>
      </c>
      <c r="D18" t="s">
        <v>781</v>
      </c>
      <c r="E18">
        <v>14</v>
      </c>
      <c r="F18" s="27" t="s">
        <v>1961</v>
      </c>
      <c r="G18">
        <v>7</v>
      </c>
      <c r="H18" t="s">
        <v>1923</v>
      </c>
      <c r="I18">
        <v>27</v>
      </c>
      <c r="J18" t="s">
        <v>1962</v>
      </c>
      <c r="K18">
        <v>38</v>
      </c>
      <c r="L18" t="s">
        <v>40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18</v>
      </c>
    </row>
    <row r="19" spans="1:24" x14ac:dyDescent="0.3">
      <c r="A19" t="s">
        <v>768</v>
      </c>
      <c r="B19" t="s">
        <v>780</v>
      </c>
      <c r="C19">
        <v>8</v>
      </c>
      <c r="D19" t="s">
        <v>781</v>
      </c>
      <c r="E19">
        <v>14</v>
      </c>
      <c r="F19" s="27" t="s">
        <v>1963</v>
      </c>
      <c r="G19">
        <v>7</v>
      </c>
      <c r="H19" t="s">
        <v>1924</v>
      </c>
      <c r="I19">
        <v>29</v>
      </c>
      <c r="J19" t="s">
        <v>1962</v>
      </c>
      <c r="K19">
        <v>38</v>
      </c>
      <c r="L19" t="s">
        <v>40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15</v>
      </c>
    </row>
    <row r="20" spans="1:24" x14ac:dyDescent="0.3">
      <c r="A20" t="s">
        <v>768</v>
      </c>
      <c r="B20" t="s">
        <v>780</v>
      </c>
      <c r="C20">
        <v>8</v>
      </c>
      <c r="D20" t="s">
        <v>781</v>
      </c>
      <c r="E20">
        <v>14</v>
      </c>
      <c r="F20" s="27" t="s">
        <v>1964</v>
      </c>
      <c r="G20">
        <v>7</v>
      </c>
      <c r="H20" t="s">
        <v>1925</v>
      </c>
      <c r="I20">
        <v>21</v>
      </c>
      <c r="J20" t="s">
        <v>1962</v>
      </c>
      <c r="K20">
        <v>38</v>
      </c>
      <c r="L20" t="s">
        <v>40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16</v>
      </c>
    </row>
    <row r="21" spans="1:24" x14ac:dyDescent="0.3">
      <c r="A21" t="s">
        <v>768</v>
      </c>
      <c r="B21" t="s">
        <v>780</v>
      </c>
      <c r="C21">
        <v>8</v>
      </c>
      <c r="D21" t="s">
        <v>781</v>
      </c>
      <c r="E21">
        <v>14</v>
      </c>
      <c r="F21" s="27" t="s">
        <v>3284</v>
      </c>
      <c r="G21">
        <v>7</v>
      </c>
      <c r="H21" t="s">
        <v>3285</v>
      </c>
      <c r="I21">
        <v>22</v>
      </c>
      <c r="J21" t="s">
        <v>1962</v>
      </c>
      <c r="K21">
        <v>38</v>
      </c>
      <c r="L21" t="s">
        <v>40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16</v>
      </c>
    </row>
    <row r="22" spans="1:24" x14ac:dyDescent="0.3">
      <c r="A22" t="s">
        <v>768</v>
      </c>
      <c r="B22" t="s">
        <v>782</v>
      </c>
      <c r="C22">
        <v>9</v>
      </c>
      <c r="D22" t="s">
        <v>783</v>
      </c>
      <c r="E22">
        <v>9</v>
      </c>
      <c r="F22" s="27" t="s">
        <v>1965</v>
      </c>
      <c r="G22">
        <v>7</v>
      </c>
      <c r="H22" t="s">
        <v>784</v>
      </c>
      <c r="I22">
        <v>20</v>
      </c>
      <c r="J22" t="s">
        <v>1966</v>
      </c>
      <c r="K22">
        <v>68</v>
      </c>
      <c r="L22" t="s">
        <v>40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15</v>
      </c>
    </row>
    <row r="23" spans="1:24" x14ac:dyDescent="0.3">
      <c r="A23" t="s">
        <v>768</v>
      </c>
      <c r="B23" t="s">
        <v>782</v>
      </c>
      <c r="C23">
        <v>9</v>
      </c>
      <c r="D23" t="s">
        <v>783</v>
      </c>
      <c r="E23">
        <v>9</v>
      </c>
      <c r="F23" s="27" t="s">
        <v>1967</v>
      </c>
      <c r="G23">
        <v>7</v>
      </c>
      <c r="H23" t="s">
        <v>785</v>
      </c>
      <c r="I23">
        <v>22</v>
      </c>
      <c r="J23" t="s">
        <v>1966</v>
      </c>
      <c r="K23">
        <v>68</v>
      </c>
      <c r="L23" t="s">
        <v>40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15</v>
      </c>
    </row>
    <row r="24" spans="1:24" x14ac:dyDescent="0.3">
      <c r="A24" t="s">
        <v>767</v>
      </c>
      <c r="B24" t="s">
        <v>786</v>
      </c>
      <c r="C24">
        <v>9</v>
      </c>
      <c r="D24" t="s">
        <v>786</v>
      </c>
      <c r="E24">
        <v>9</v>
      </c>
      <c r="F24" s="27" t="s">
        <v>1968</v>
      </c>
      <c r="G24">
        <v>7</v>
      </c>
      <c r="H24" t="s">
        <v>786</v>
      </c>
      <c r="I24">
        <v>9</v>
      </c>
      <c r="J24" t="s">
        <v>1969</v>
      </c>
      <c r="K24">
        <v>65</v>
      </c>
      <c r="L24" t="s">
        <v>1136</v>
      </c>
      <c r="M24">
        <v>4</v>
      </c>
      <c r="N24">
        <v>4</v>
      </c>
      <c r="O24">
        <v>4</v>
      </c>
      <c r="P24">
        <v>4</v>
      </c>
      <c r="Q24">
        <v>4</v>
      </c>
      <c r="R24">
        <v>4</v>
      </c>
      <c r="S24">
        <v>1</v>
      </c>
      <c r="T24">
        <v>4</v>
      </c>
      <c r="U24">
        <v>4</v>
      </c>
      <c r="V24">
        <v>4</v>
      </c>
      <c r="W24">
        <v>10</v>
      </c>
    </row>
    <row r="25" spans="1:24" x14ac:dyDescent="0.3">
      <c r="A25" t="s">
        <v>768</v>
      </c>
      <c r="B25" t="s">
        <v>787</v>
      </c>
      <c r="C25">
        <v>7</v>
      </c>
      <c r="D25" t="s">
        <v>787</v>
      </c>
      <c r="E25">
        <v>7</v>
      </c>
      <c r="F25" s="27" t="s">
        <v>1970</v>
      </c>
      <c r="G25">
        <v>7</v>
      </c>
      <c r="H25" t="s">
        <v>788</v>
      </c>
      <c r="I25">
        <v>12</v>
      </c>
      <c r="J25" t="s">
        <v>1971</v>
      </c>
      <c r="K25">
        <v>66</v>
      </c>
      <c r="L25" t="s">
        <v>605</v>
      </c>
      <c r="M25">
        <v>1</v>
      </c>
      <c r="N25">
        <v>1</v>
      </c>
      <c r="O25">
        <v>1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8</v>
      </c>
      <c r="X25" t="s">
        <v>789</v>
      </c>
    </row>
    <row r="26" spans="1:24" x14ac:dyDescent="0.3">
      <c r="A26" t="s">
        <v>768</v>
      </c>
      <c r="B26" t="s">
        <v>787</v>
      </c>
      <c r="C26">
        <v>7</v>
      </c>
      <c r="D26" t="s">
        <v>787</v>
      </c>
      <c r="E26">
        <v>7</v>
      </c>
      <c r="F26" s="27" t="s">
        <v>1972</v>
      </c>
      <c r="G26">
        <v>7</v>
      </c>
      <c r="H26" t="s">
        <v>790</v>
      </c>
      <c r="I26">
        <v>21</v>
      </c>
      <c r="J26" t="s">
        <v>1971</v>
      </c>
      <c r="K26">
        <v>66</v>
      </c>
      <c r="L26" t="s">
        <v>605</v>
      </c>
      <c r="M26">
        <v>1</v>
      </c>
      <c r="N26">
        <v>1</v>
      </c>
      <c r="O26">
        <v>1</v>
      </c>
      <c r="P26">
        <v>1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18</v>
      </c>
    </row>
    <row r="27" spans="1:24" x14ac:dyDescent="0.3">
      <c r="A27" t="s">
        <v>768</v>
      </c>
      <c r="B27" t="s">
        <v>787</v>
      </c>
      <c r="C27">
        <v>7</v>
      </c>
      <c r="D27" t="s">
        <v>787</v>
      </c>
      <c r="E27">
        <v>7</v>
      </c>
      <c r="F27" s="27" t="s">
        <v>1973</v>
      </c>
      <c r="G27">
        <v>7</v>
      </c>
      <c r="H27" t="s">
        <v>791</v>
      </c>
      <c r="I27">
        <v>17</v>
      </c>
      <c r="J27" t="s">
        <v>1971</v>
      </c>
      <c r="K27">
        <v>66</v>
      </c>
      <c r="L27" t="s">
        <v>2482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15</v>
      </c>
    </row>
    <row r="28" spans="1:24" x14ac:dyDescent="0.3">
      <c r="A28" t="s">
        <v>768</v>
      </c>
      <c r="B28" t="s">
        <v>787</v>
      </c>
      <c r="C28">
        <v>7</v>
      </c>
      <c r="D28" t="s">
        <v>787</v>
      </c>
      <c r="E28">
        <v>7</v>
      </c>
      <c r="F28" s="27" t="s">
        <v>1974</v>
      </c>
      <c r="G28">
        <v>7</v>
      </c>
      <c r="H28" t="s">
        <v>792</v>
      </c>
      <c r="I28">
        <v>12</v>
      </c>
      <c r="J28" t="s">
        <v>1971</v>
      </c>
      <c r="K28">
        <v>66</v>
      </c>
      <c r="L28" t="s">
        <v>605</v>
      </c>
      <c r="M28">
        <v>1</v>
      </c>
      <c r="N28">
        <v>1</v>
      </c>
      <c r="O28">
        <v>1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14</v>
      </c>
    </row>
    <row r="29" spans="1:24" x14ac:dyDescent="0.3">
      <c r="A29" t="s">
        <v>768</v>
      </c>
      <c r="B29" t="s">
        <v>793</v>
      </c>
      <c r="C29">
        <v>10</v>
      </c>
      <c r="D29" t="s">
        <v>794</v>
      </c>
      <c r="E29">
        <v>18</v>
      </c>
      <c r="F29" s="27" t="s">
        <v>1975</v>
      </c>
      <c r="G29">
        <v>7</v>
      </c>
      <c r="H29" t="s">
        <v>795</v>
      </c>
      <c r="I29">
        <v>28</v>
      </c>
      <c r="J29" t="s">
        <v>1976</v>
      </c>
      <c r="K29">
        <v>87</v>
      </c>
      <c r="L29" t="s">
        <v>609</v>
      </c>
      <c r="M29">
        <v>1</v>
      </c>
      <c r="N29">
        <v>1</v>
      </c>
      <c r="O29">
        <v>1</v>
      </c>
      <c r="P29">
        <v>1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20</v>
      </c>
    </row>
    <row r="30" spans="1:24" x14ac:dyDescent="0.3">
      <c r="A30" t="s">
        <v>767</v>
      </c>
      <c r="B30" t="s">
        <v>793</v>
      </c>
      <c r="C30">
        <v>10</v>
      </c>
      <c r="D30" t="s">
        <v>794</v>
      </c>
      <c r="E30">
        <v>18</v>
      </c>
      <c r="F30" s="27" t="s">
        <v>1977</v>
      </c>
      <c r="G30">
        <v>7</v>
      </c>
      <c r="H30" t="s">
        <v>1108</v>
      </c>
      <c r="I30">
        <v>29</v>
      </c>
      <c r="J30" t="s">
        <v>1976</v>
      </c>
      <c r="K30">
        <v>87</v>
      </c>
      <c r="L30" t="s">
        <v>609</v>
      </c>
      <c r="M30">
        <v>4</v>
      </c>
      <c r="N30">
        <v>4</v>
      </c>
      <c r="O30">
        <v>4</v>
      </c>
      <c r="P30">
        <v>4</v>
      </c>
      <c r="Q30">
        <v>4</v>
      </c>
      <c r="R30">
        <v>4</v>
      </c>
      <c r="S30">
        <v>1</v>
      </c>
      <c r="T30">
        <v>4</v>
      </c>
      <c r="U30">
        <v>4</v>
      </c>
      <c r="V30">
        <v>4</v>
      </c>
      <c r="W30">
        <v>20</v>
      </c>
    </row>
    <row r="31" spans="1:24" x14ac:dyDescent="0.3">
      <c r="A31" t="s">
        <v>768</v>
      </c>
      <c r="B31" t="s">
        <v>793</v>
      </c>
      <c r="C31">
        <v>10</v>
      </c>
      <c r="D31" t="s">
        <v>794</v>
      </c>
      <c r="E31">
        <v>18</v>
      </c>
      <c r="F31" s="27" t="s">
        <v>1978</v>
      </c>
      <c r="G31">
        <v>7</v>
      </c>
      <c r="H31" t="s">
        <v>796</v>
      </c>
      <c r="I31">
        <v>24</v>
      </c>
      <c r="J31" t="s">
        <v>1976</v>
      </c>
      <c r="K31">
        <v>87</v>
      </c>
      <c r="L31" t="s">
        <v>609</v>
      </c>
      <c r="M31">
        <v>1</v>
      </c>
      <c r="N31">
        <v>1</v>
      </c>
      <c r="O31">
        <v>1</v>
      </c>
      <c r="P31">
        <v>1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20</v>
      </c>
    </row>
    <row r="32" spans="1:24" x14ac:dyDescent="0.3">
      <c r="A32" t="s">
        <v>768</v>
      </c>
      <c r="B32" t="s">
        <v>793</v>
      </c>
      <c r="C32">
        <v>10</v>
      </c>
      <c r="D32" t="s">
        <v>794</v>
      </c>
      <c r="E32">
        <v>18</v>
      </c>
      <c r="F32" s="27" t="s">
        <v>2483</v>
      </c>
      <c r="G32">
        <v>7</v>
      </c>
      <c r="H32" t="s">
        <v>2484</v>
      </c>
      <c r="I32">
        <v>34</v>
      </c>
      <c r="K32">
        <v>0</v>
      </c>
      <c r="L32" t="s">
        <v>609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20</v>
      </c>
    </row>
    <row r="33" spans="1:24" hidden="1" x14ac:dyDescent="0.3">
      <c r="A33" t="s">
        <v>765</v>
      </c>
      <c r="B33" t="s">
        <v>797</v>
      </c>
      <c r="C33">
        <v>8</v>
      </c>
      <c r="D33" t="s">
        <v>1979</v>
      </c>
      <c r="E33">
        <v>9</v>
      </c>
      <c r="F33" s="27" t="s">
        <v>1980</v>
      </c>
      <c r="G33">
        <v>7</v>
      </c>
      <c r="H33" t="s">
        <v>798</v>
      </c>
      <c r="I33">
        <v>15</v>
      </c>
      <c r="J33" t="s">
        <v>1981</v>
      </c>
      <c r="K33">
        <v>35</v>
      </c>
      <c r="L33" t="s">
        <v>1066</v>
      </c>
      <c r="M33">
        <v>3</v>
      </c>
      <c r="N33">
        <v>3</v>
      </c>
      <c r="O33">
        <v>3</v>
      </c>
      <c r="P33">
        <v>3</v>
      </c>
      <c r="Q33">
        <v>3</v>
      </c>
      <c r="R33">
        <v>3</v>
      </c>
      <c r="S33">
        <v>1</v>
      </c>
      <c r="T33">
        <v>3</v>
      </c>
      <c r="U33">
        <v>3</v>
      </c>
      <c r="V33">
        <v>3</v>
      </c>
      <c r="W33">
        <v>30</v>
      </c>
    </row>
    <row r="34" spans="1:24" hidden="1" x14ac:dyDescent="0.3">
      <c r="A34" t="s">
        <v>765</v>
      </c>
      <c r="B34" t="s">
        <v>797</v>
      </c>
      <c r="C34">
        <v>8</v>
      </c>
      <c r="D34" t="s">
        <v>1979</v>
      </c>
      <c r="E34">
        <v>9</v>
      </c>
      <c r="F34" s="27" t="s">
        <v>1982</v>
      </c>
      <c r="G34">
        <v>7</v>
      </c>
      <c r="H34" t="s">
        <v>799</v>
      </c>
      <c r="I34">
        <v>16</v>
      </c>
      <c r="J34" t="s">
        <v>1981</v>
      </c>
      <c r="K34">
        <v>35</v>
      </c>
      <c r="L34" t="s">
        <v>1066</v>
      </c>
      <c r="M34">
        <v>3</v>
      </c>
      <c r="N34">
        <v>3</v>
      </c>
      <c r="O34">
        <v>3</v>
      </c>
      <c r="P34">
        <v>3</v>
      </c>
      <c r="Q34">
        <v>3</v>
      </c>
      <c r="R34">
        <v>3</v>
      </c>
      <c r="S34">
        <v>1</v>
      </c>
      <c r="T34">
        <v>3</v>
      </c>
      <c r="U34">
        <v>3</v>
      </c>
      <c r="V34">
        <v>3</v>
      </c>
      <c r="W34">
        <v>15</v>
      </c>
    </row>
    <row r="35" spans="1:24" hidden="1" x14ac:dyDescent="0.3">
      <c r="A35" t="s">
        <v>765</v>
      </c>
      <c r="B35" t="s">
        <v>797</v>
      </c>
      <c r="C35">
        <v>8</v>
      </c>
      <c r="D35" t="s">
        <v>1979</v>
      </c>
      <c r="E35">
        <v>9</v>
      </c>
      <c r="F35" s="27" t="s">
        <v>1983</v>
      </c>
      <c r="G35">
        <v>7</v>
      </c>
      <c r="H35" t="s">
        <v>800</v>
      </c>
      <c r="I35">
        <v>18</v>
      </c>
      <c r="J35" t="s">
        <v>1981</v>
      </c>
      <c r="K35">
        <v>35</v>
      </c>
      <c r="L35" t="s">
        <v>1066</v>
      </c>
      <c r="M35">
        <v>3</v>
      </c>
      <c r="N35">
        <v>3</v>
      </c>
      <c r="O35">
        <v>3</v>
      </c>
      <c r="P35">
        <v>3</v>
      </c>
      <c r="Q35">
        <v>3</v>
      </c>
      <c r="R35">
        <v>3</v>
      </c>
      <c r="S35">
        <v>1</v>
      </c>
      <c r="T35">
        <v>3</v>
      </c>
      <c r="U35">
        <v>3</v>
      </c>
      <c r="V35">
        <v>3</v>
      </c>
      <c r="W35">
        <v>12</v>
      </c>
    </row>
    <row r="36" spans="1:24" hidden="1" x14ac:dyDescent="0.3">
      <c r="A36" t="s">
        <v>765</v>
      </c>
      <c r="B36" t="s">
        <v>801</v>
      </c>
      <c r="C36">
        <v>6</v>
      </c>
      <c r="D36" t="s">
        <v>801</v>
      </c>
      <c r="E36">
        <v>6</v>
      </c>
      <c r="F36" s="27" t="s">
        <v>1984</v>
      </c>
      <c r="G36">
        <v>7</v>
      </c>
      <c r="H36" t="s">
        <v>1813</v>
      </c>
      <c r="I36">
        <v>14</v>
      </c>
      <c r="J36" t="s">
        <v>1985</v>
      </c>
      <c r="K36">
        <v>43</v>
      </c>
      <c r="L36" t="s">
        <v>603</v>
      </c>
      <c r="M36">
        <v>3</v>
      </c>
      <c r="N36">
        <v>3</v>
      </c>
      <c r="O36">
        <v>3</v>
      </c>
      <c r="P36">
        <v>3</v>
      </c>
      <c r="Q36">
        <v>3</v>
      </c>
      <c r="R36">
        <v>3</v>
      </c>
      <c r="S36">
        <v>1</v>
      </c>
      <c r="T36">
        <v>3</v>
      </c>
      <c r="U36">
        <v>3</v>
      </c>
      <c r="V36">
        <v>3</v>
      </c>
      <c r="W36">
        <v>25</v>
      </c>
    </row>
    <row r="37" spans="1:24" x14ac:dyDescent="0.3">
      <c r="A37" t="s">
        <v>765</v>
      </c>
      <c r="B37" t="s">
        <v>801</v>
      </c>
      <c r="C37">
        <v>6</v>
      </c>
      <c r="D37" t="s">
        <v>801</v>
      </c>
      <c r="E37">
        <v>6</v>
      </c>
      <c r="F37" s="27" t="s">
        <v>1986</v>
      </c>
      <c r="G37">
        <v>7</v>
      </c>
      <c r="H37" t="s">
        <v>1814</v>
      </c>
      <c r="I37">
        <v>18</v>
      </c>
      <c r="J37" t="s">
        <v>1987</v>
      </c>
      <c r="K37">
        <v>62</v>
      </c>
      <c r="L37" t="s">
        <v>603</v>
      </c>
      <c r="M37">
        <v>3</v>
      </c>
      <c r="N37">
        <v>3</v>
      </c>
      <c r="O37">
        <v>3</v>
      </c>
      <c r="P37">
        <v>3</v>
      </c>
      <c r="Q37">
        <v>3</v>
      </c>
      <c r="R37">
        <v>3</v>
      </c>
      <c r="S37">
        <v>1</v>
      </c>
      <c r="T37">
        <v>3</v>
      </c>
      <c r="U37">
        <v>3</v>
      </c>
      <c r="V37">
        <v>3</v>
      </c>
      <c r="W37">
        <v>25</v>
      </c>
    </row>
    <row r="38" spans="1:24" x14ac:dyDescent="0.3">
      <c r="A38" t="s">
        <v>768</v>
      </c>
      <c r="B38" t="s">
        <v>625</v>
      </c>
      <c r="C38">
        <v>6</v>
      </c>
      <c r="D38" t="s">
        <v>625</v>
      </c>
      <c r="E38">
        <v>6</v>
      </c>
      <c r="F38" s="27" t="s">
        <v>1988</v>
      </c>
      <c r="G38">
        <v>7</v>
      </c>
      <c r="H38" t="s">
        <v>802</v>
      </c>
      <c r="I38">
        <v>28</v>
      </c>
      <c r="J38" t="s">
        <v>1989</v>
      </c>
      <c r="K38">
        <v>70</v>
      </c>
      <c r="L38" t="s">
        <v>1068</v>
      </c>
      <c r="M38">
        <v>1</v>
      </c>
      <c r="N38">
        <v>1</v>
      </c>
      <c r="O38">
        <v>1</v>
      </c>
      <c r="P38">
        <v>2</v>
      </c>
      <c r="Q38">
        <v>3</v>
      </c>
      <c r="R38">
        <v>1</v>
      </c>
      <c r="S38">
        <v>1</v>
      </c>
      <c r="T38">
        <v>2</v>
      </c>
      <c r="U38">
        <v>2</v>
      </c>
      <c r="V38">
        <v>3</v>
      </c>
      <c r="W38">
        <v>22</v>
      </c>
    </row>
    <row r="39" spans="1:24" x14ac:dyDescent="0.3">
      <c r="A39" t="s">
        <v>768</v>
      </c>
      <c r="B39" t="s">
        <v>625</v>
      </c>
      <c r="C39">
        <v>6</v>
      </c>
      <c r="D39" t="s">
        <v>625</v>
      </c>
      <c r="E39">
        <v>6</v>
      </c>
      <c r="F39" s="27" t="s">
        <v>1990</v>
      </c>
      <c r="G39">
        <v>7</v>
      </c>
      <c r="H39" t="s">
        <v>803</v>
      </c>
      <c r="I39">
        <v>16</v>
      </c>
      <c r="J39" t="s">
        <v>1989</v>
      </c>
      <c r="K39">
        <v>70</v>
      </c>
      <c r="L39" t="s">
        <v>1068</v>
      </c>
      <c r="M39">
        <v>1</v>
      </c>
      <c r="N39">
        <v>1</v>
      </c>
      <c r="O39">
        <v>1</v>
      </c>
      <c r="P39">
        <v>2</v>
      </c>
      <c r="Q39">
        <v>3</v>
      </c>
      <c r="R39">
        <v>1</v>
      </c>
      <c r="S39">
        <v>1</v>
      </c>
      <c r="T39">
        <v>2</v>
      </c>
      <c r="U39">
        <v>2</v>
      </c>
      <c r="V39">
        <v>3</v>
      </c>
      <c r="W39">
        <v>25</v>
      </c>
    </row>
    <row r="40" spans="1:24" x14ac:dyDescent="0.3">
      <c r="A40" t="s">
        <v>768</v>
      </c>
      <c r="B40" t="s">
        <v>625</v>
      </c>
      <c r="C40">
        <v>6</v>
      </c>
      <c r="D40" t="s">
        <v>625</v>
      </c>
      <c r="E40">
        <v>6</v>
      </c>
      <c r="F40" s="27" t="s">
        <v>1991</v>
      </c>
      <c r="G40">
        <v>7</v>
      </c>
      <c r="H40" t="s">
        <v>804</v>
      </c>
      <c r="I40">
        <v>27</v>
      </c>
      <c r="J40" t="s">
        <v>1989</v>
      </c>
      <c r="K40">
        <v>70</v>
      </c>
      <c r="L40" t="s">
        <v>2485</v>
      </c>
      <c r="M40">
        <v>1</v>
      </c>
      <c r="N40">
        <v>1</v>
      </c>
      <c r="O40">
        <v>1</v>
      </c>
      <c r="P40">
        <v>2</v>
      </c>
      <c r="Q40">
        <v>3</v>
      </c>
      <c r="R40">
        <v>1</v>
      </c>
      <c r="S40">
        <v>1</v>
      </c>
      <c r="T40">
        <v>2</v>
      </c>
      <c r="U40">
        <v>2</v>
      </c>
      <c r="V40">
        <v>3</v>
      </c>
      <c r="W40">
        <v>25</v>
      </c>
    </row>
    <row r="41" spans="1:24" x14ac:dyDescent="0.3">
      <c r="A41" t="s">
        <v>768</v>
      </c>
      <c r="B41" t="s">
        <v>625</v>
      </c>
      <c r="C41">
        <v>6</v>
      </c>
      <c r="D41" t="s">
        <v>625</v>
      </c>
      <c r="E41">
        <v>6</v>
      </c>
      <c r="F41" s="27" t="s">
        <v>1992</v>
      </c>
      <c r="G41">
        <v>7</v>
      </c>
      <c r="H41" t="s">
        <v>805</v>
      </c>
      <c r="I41">
        <v>23</v>
      </c>
      <c r="J41" t="s">
        <v>1989</v>
      </c>
      <c r="K41">
        <v>70</v>
      </c>
      <c r="L41" t="s">
        <v>2485</v>
      </c>
      <c r="M41">
        <v>1</v>
      </c>
      <c r="N41">
        <v>1</v>
      </c>
      <c r="O41">
        <v>1</v>
      </c>
      <c r="P41">
        <v>2</v>
      </c>
      <c r="Q41">
        <v>3</v>
      </c>
      <c r="R41">
        <v>1</v>
      </c>
      <c r="S41">
        <v>1</v>
      </c>
      <c r="T41">
        <v>2</v>
      </c>
      <c r="U41">
        <v>2</v>
      </c>
      <c r="V41">
        <v>3</v>
      </c>
      <c r="W41">
        <v>25</v>
      </c>
    </row>
    <row r="42" spans="1:24" x14ac:dyDescent="0.3">
      <c r="A42" t="s">
        <v>767</v>
      </c>
      <c r="B42" t="s">
        <v>625</v>
      </c>
      <c r="C42">
        <v>6</v>
      </c>
      <c r="D42" t="s">
        <v>625</v>
      </c>
      <c r="E42">
        <v>6</v>
      </c>
      <c r="F42" s="27" t="s">
        <v>1993</v>
      </c>
      <c r="G42">
        <v>7</v>
      </c>
      <c r="H42" t="s">
        <v>806</v>
      </c>
      <c r="I42">
        <v>19</v>
      </c>
      <c r="K42">
        <v>0</v>
      </c>
      <c r="L42" t="s">
        <v>609</v>
      </c>
      <c r="M42">
        <v>1</v>
      </c>
      <c r="N42">
        <v>1</v>
      </c>
      <c r="O42">
        <v>1</v>
      </c>
      <c r="P42">
        <v>2</v>
      </c>
      <c r="Q42">
        <v>3</v>
      </c>
      <c r="R42">
        <v>1</v>
      </c>
      <c r="S42">
        <v>1</v>
      </c>
      <c r="T42">
        <v>2</v>
      </c>
      <c r="U42">
        <v>2</v>
      </c>
      <c r="V42">
        <v>3</v>
      </c>
      <c r="W42">
        <v>25</v>
      </c>
    </row>
    <row r="43" spans="1:24" x14ac:dyDescent="0.3">
      <c r="A43" t="s">
        <v>768</v>
      </c>
      <c r="B43" t="s">
        <v>625</v>
      </c>
      <c r="C43">
        <v>6</v>
      </c>
      <c r="D43" t="s">
        <v>625</v>
      </c>
      <c r="E43">
        <v>6</v>
      </c>
      <c r="F43" s="27" t="s">
        <v>1994</v>
      </c>
      <c r="G43">
        <v>7</v>
      </c>
      <c r="H43" t="s">
        <v>807</v>
      </c>
      <c r="I43">
        <v>21</v>
      </c>
      <c r="J43" t="s">
        <v>1989</v>
      </c>
      <c r="K43">
        <v>70</v>
      </c>
      <c r="L43" t="s">
        <v>609</v>
      </c>
      <c r="M43">
        <v>1</v>
      </c>
      <c r="N43">
        <v>1</v>
      </c>
      <c r="O43">
        <v>1</v>
      </c>
      <c r="P43">
        <v>2</v>
      </c>
      <c r="Q43">
        <v>3</v>
      </c>
      <c r="R43">
        <v>1</v>
      </c>
      <c r="S43">
        <v>1</v>
      </c>
      <c r="T43">
        <v>2</v>
      </c>
      <c r="U43">
        <v>2</v>
      </c>
      <c r="V43">
        <v>3</v>
      </c>
      <c r="W43">
        <v>25</v>
      </c>
    </row>
    <row r="44" spans="1:24" x14ac:dyDescent="0.3">
      <c r="A44" t="s">
        <v>768</v>
      </c>
      <c r="B44" t="s">
        <v>625</v>
      </c>
      <c r="C44">
        <v>6</v>
      </c>
      <c r="D44" t="s">
        <v>625</v>
      </c>
      <c r="E44">
        <v>6</v>
      </c>
      <c r="F44" s="27" t="s">
        <v>1995</v>
      </c>
      <c r="G44">
        <v>7</v>
      </c>
      <c r="H44" t="s">
        <v>808</v>
      </c>
      <c r="I44">
        <v>17</v>
      </c>
      <c r="J44" t="s">
        <v>1989</v>
      </c>
      <c r="K44">
        <v>70</v>
      </c>
      <c r="L44" t="s">
        <v>609</v>
      </c>
      <c r="M44">
        <v>1</v>
      </c>
      <c r="N44">
        <v>1</v>
      </c>
      <c r="O44">
        <v>1</v>
      </c>
      <c r="P44">
        <v>2</v>
      </c>
      <c r="Q44">
        <v>3</v>
      </c>
      <c r="R44">
        <v>1</v>
      </c>
      <c r="S44">
        <v>1</v>
      </c>
      <c r="T44">
        <v>2</v>
      </c>
      <c r="U44">
        <v>2</v>
      </c>
      <c r="V44">
        <v>3</v>
      </c>
      <c r="W44">
        <v>25</v>
      </c>
    </row>
    <row r="45" spans="1:24" x14ac:dyDescent="0.3">
      <c r="A45" t="s">
        <v>767</v>
      </c>
      <c r="B45" t="s">
        <v>625</v>
      </c>
      <c r="C45">
        <v>6</v>
      </c>
      <c r="D45" t="s">
        <v>625</v>
      </c>
      <c r="E45">
        <v>6</v>
      </c>
      <c r="F45" s="27" t="s">
        <v>1996</v>
      </c>
      <c r="G45">
        <v>7</v>
      </c>
      <c r="H45" t="s">
        <v>809</v>
      </c>
      <c r="I45">
        <v>14</v>
      </c>
      <c r="J45" t="s">
        <v>1989</v>
      </c>
      <c r="K45">
        <v>70</v>
      </c>
      <c r="L45" t="s">
        <v>609</v>
      </c>
      <c r="M45">
        <v>1</v>
      </c>
      <c r="N45">
        <v>1</v>
      </c>
      <c r="O45">
        <v>1</v>
      </c>
      <c r="P45">
        <v>2</v>
      </c>
      <c r="Q45">
        <v>3</v>
      </c>
      <c r="R45">
        <v>1</v>
      </c>
      <c r="S45">
        <v>1</v>
      </c>
      <c r="T45">
        <v>2</v>
      </c>
      <c r="U45">
        <v>2</v>
      </c>
      <c r="V45">
        <v>3</v>
      </c>
      <c r="W45">
        <v>25</v>
      </c>
    </row>
    <row r="46" spans="1:24" x14ac:dyDescent="0.3">
      <c r="A46" t="s">
        <v>767</v>
      </c>
      <c r="B46" t="s">
        <v>625</v>
      </c>
      <c r="C46">
        <v>6</v>
      </c>
      <c r="D46" t="s">
        <v>625</v>
      </c>
      <c r="E46">
        <v>6</v>
      </c>
      <c r="F46" s="27" t="s">
        <v>1997</v>
      </c>
      <c r="G46">
        <v>7</v>
      </c>
      <c r="H46" t="s">
        <v>810</v>
      </c>
      <c r="I46">
        <v>15</v>
      </c>
      <c r="J46" t="s">
        <v>1989</v>
      </c>
      <c r="K46">
        <v>70</v>
      </c>
      <c r="L46" t="s">
        <v>609</v>
      </c>
      <c r="M46">
        <v>1</v>
      </c>
      <c r="N46">
        <v>1</v>
      </c>
      <c r="O46">
        <v>1</v>
      </c>
      <c r="P46">
        <v>2</v>
      </c>
      <c r="Q46">
        <v>3</v>
      </c>
      <c r="R46">
        <v>1</v>
      </c>
      <c r="S46">
        <v>1</v>
      </c>
      <c r="T46">
        <v>2</v>
      </c>
      <c r="U46">
        <v>2</v>
      </c>
      <c r="V46">
        <v>3</v>
      </c>
      <c r="W46">
        <v>25</v>
      </c>
    </row>
    <row r="47" spans="1:24" x14ac:dyDescent="0.3">
      <c r="A47" t="s">
        <v>768</v>
      </c>
      <c r="B47" t="s">
        <v>811</v>
      </c>
      <c r="C47">
        <v>6</v>
      </c>
      <c r="D47" t="s">
        <v>811</v>
      </c>
      <c r="E47">
        <v>6</v>
      </c>
      <c r="F47" s="27" t="s">
        <v>1998</v>
      </c>
      <c r="G47">
        <v>7</v>
      </c>
      <c r="H47" t="s">
        <v>812</v>
      </c>
      <c r="I47">
        <v>12</v>
      </c>
      <c r="J47" t="s">
        <v>1999</v>
      </c>
      <c r="K47">
        <v>43</v>
      </c>
      <c r="L47" t="s">
        <v>2485</v>
      </c>
      <c r="M47">
        <v>1</v>
      </c>
      <c r="N47">
        <v>1</v>
      </c>
      <c r="O47">
        <v>1</v>
      </c>
      <c r="P47">
        <v>2</v>
      </c>
      <c r="Q47">
        <v>3</v>
      </c>
      <c r="R47">
        <v>1</v>
      </c>
      <c r="S47">
        <v>1</v>
      </c>
      <c r="T47">
        <v>2</v>
      </c>
      <c r="U47">
        <v>2</v>
      </c>
      <c r="V47">
        <v>3</v>
      </c>
      <c r="W47">
        <v>25</v>
      </c>
      <c r="X47" t="s">
        <v>813</v>
      </c>
    </row>
    <row r="48" spans="1:24" x14ac:dyDescent="0.3">
      <c r="A48" t="s">
        <v>768</v>
      </c>
      <c r="B48" t="s">
        <v>811</v>
      </c>
      <c r="C48">
        <v>6</v>
      </c>
      <c r="D48" t="s">
        <v>811</v>
      </c>
      <c r="E48">
        <v>6</v>
      </c>
      <c r="F48" s="27" t="s">
        <v>2000</v>
      </c>
      <c r="G48">
        <v>7</v>
      </c>
      <c r="H48" t="s">
        <v>814</v>
      </c>
      <c r="I48">
        <v>11</v>
      </c>
      <c r="J48" t="s">
        <v>1999</v>
      </c>
      <c r="K48">
        <v>43</v>
      </c>
      <c r="L48" t="s">
        <v>2485</v>
      </c>
      <c r="M48">
        <v>1</v>
      </c>
      <c r="N48">
        <v>1</v>
      </c>
      <c r="O48">
        <v>1</v>
      </c>
      <c r="P48">
        <v>2</v>
      </c>
      <c r="Q48">
        <v>3</v>
      </c>
      <c r="R48">
        <v>1</v>
      </c>
      <c r="S48">
        <v>1</v>
      </c>
      <c r="T48">
        <v>2</v>
      </c>
      <c r="U48">
        <v>2</v>
      </c>
      <c r="V48">
        <v>3</v>
      </c>
      <c r="W48">
        <v>25</v>
      </c>
      <c r="X48" t="s">
        <v>813</v>
      </c>
    </row>
    <row r="49" spans="1:24" x14ac:dyDescent="0.3">
      <c r="A49" t="s">
        <v>768</v>
      </c>
      <c r="B49" t="s">
        <v>811</v>
      </c>
      <c r="C49">
        <v>6</v>
      </c>
      <c r="D49" t="s">
        <v>811</v>
      </c>
      <c r="E49">
        <v>6</v>
      </c>
      <c r="F49" s="27" t="s">
        <v>2001</v>
      </c>
      <c r="G49">
        <v>7</v>
      </c>
      <c r="H49" t="s">
        <v>815</v>
      </c>
      <c r="I49">
        <v>11</v>
      </c>
      <c r="J49" t="s">
        <v>1999</v>
      </c>
      <c r="K49">
        <v>43</v>
      </c>
      <c r="L49" t="s">
        <v>2485</v>
      </c>
      <c r="M49">
        <v>1</v>
      </c>
      <c r="N49">
        <v>1</v>
      </c>
      <c r="O49">
        <v>1</v>
      </c>
      <c r="P49">
        <v>2</v>
      </c>
      <c r="Q49">
        <v>3</v>
      </c>
      <c r="R49">
        <v>1</v>
      </c>
      <c r="S49">
        <v>1</v>
      </c>
      <c r="T49">
        <v>2</v>
      </c>
      <c r="U49">
        <v>2</v>
      </c>
      <c r="V49">
        <v>3</v>
      </c>
      <c r="W49">
        <v>25</v>
      </c>
      <c r="X49" t="s">
        <v>813</v>
      </c>
    </row>
    <row r="50" spans="1:24" x14ac:dyDescent="0.3">
      <c r="A50" t="s">
        <v>768</v>
      </c>
      <c r="B50" t="s">
        <v>816</v>
      </c>
      <c r="C50">
        <v>10</v>
      </c>
      <c r="D50" t="s">
        <v>817</v>
      </c>
      <c r="E50">
        <v>14</v>
      </c>
      <c r="F50" s="27" t="s">
        <v>2002</v>
      </c>
      <c r="G50">
        <v>7</v>
      </c>
      <c r="H50" t="s">
        <v>817</v>
      </c>
      <c r="I50">
        <v>14</v>
      </c>
      <c r="J50" t="s">
        <v>2003</v>
      </c>
      <c r="K50">
        <v>103</v>
      </c>
      <c r="L50" t="s">
        <v>1068</v>
      </c>
      <c r="M50">
        <v>4</v>
      </c>
      <c r="N50">
        <v>4</v>
      </c>
      <c r="O50">
        <v>4</v>
      </c>
      <c r="P50">
        <v>3</v>
      </c>
      <c r="Q50">
        <v>4</v>
      </c>
      <c r="R50">
        <v>4</v>
      </c>
      <c r="S50">
        <v>1</v>
      </c>
      <c r="T50">
        <v>3</v>
      </c>
      <c r="U50">
        <v>3</v>
      </c>
      <c r="V50">
        <v>4</v>
      </c>
      <c r="W50">
        <v>15</v>
      </c>
    </row>
    <row r="51" spans="1:24" x14ac:dyDescent="0.3">
      <c r="A51" t="s">
        <v>768</v>
      </c>
      <c r="B51" t="s">
        <v>2783</v>
      </c>
      <c r="C51">
        <v>10</v>
      </c>
      <c r="D51" t="s">
        <v>2784</v>
      </c>
      <c r="E51">
        <v>12</v>
      </c>
      <c r="F51" s="27" t="s">
        <v>2785</v>
      </c>
      <c r="G51">
        <v>7</v>
      </c>
      <c r="H51" t="s">
        <v>2786</v>
      </c>
      <c r="I51">
        <v>20</v>
      </c>
      <c r="J51" t="s">
        <v>2787</v>
      </c>
      <c r="K51">
        <v>105</v>
      </c>
      <c r="L51" t="s">
        <v>40</v>
      </c>
      <c r="M51">
        <v>4</v>
      </c>
      <c r="N51">
        <v>4</v>
      </c>
      <c r="O51">
        <v>4</v>
      </c>
      <c r="P51">
        <v>3</v>
      </c>
      <c r="Q51">
        <v>4</v>
      </c>
      <c r="R51">
        <v>4</v>
      </c>
      <c r="S51">
        <v>3</v>
      </c>
      <c r="T51">
        <v>3</v>
      </c>
      <c r="U51">
        <v>3</v>
      </c>
      <c r="V51">
        <v>4</v>
      </c>
      <c r="W51">
        <v>15</v>
      </c>
    </row>
    <row r="52" spans="1:24" x14ac:dyDescent="0.3">
      <c r="A52" t="s">
        <v>768</v>
      </c>
      <c r="B52" t="s">
        <v>2783</v>
      </c>
      <c r="C52">
        <v>10</v>
      </c>
      <c r="D52" t="s">
        <v>2784</v>
      </c>
      <c r="E52">
        <v>12</v>
      </c>
      <c r="F52" s="27" t="s">
        <v>2788</v>
      </c>
      <c r="G52">
        <v>7</v>
      </c>
      <c r="H52" t="s">
        <v>2789</v>
      </c>
      <c r="I52">
        <v>21</v>
      </c>
      <c r="J52" t="s">
        <v>2787</v>
      </c>
      <c r="K52">
        <v>105</v>
      </c>
      <c r="L52" t="s">
        <v>40</v>
      </c>
      <c r="M52">
        <v>4</v>
      </c>
      <c r="N52">
        <v>4</v>
      </c>
      <c r="O52">
        <v>4</v>
      </c>
      <c r="P52">
        <v>3</v>
      </c>
      <c r="Q52">
        <v>4</v>
      </c>
      <c r="R52">
        <v>4</v>
      </c>
      <c r="S52">
        <v>3</v>
      </c>
      <c r="T52">
        <v>3</v>
      </c>
      <c r="U52">
        <v>3</v>
      </c>
      <c r="V52">
        <v>4</v>
      </c>
      <c r="W52">
        <v>15</v>
      </c>
    </row>
    <row r="53" spans="1:24" x14ac:dyDescent="0.3">
      <c r="A53" t="s">
        <v>768</v>
      </c>
      <c r="B53" t="s">
        <v>635</v>
      </c>
      <c r="C53">
        <v>7</v>
      </c>
      <c r="D53" t="s">
        <v>635</v>
      </c>
      <c r="E53">
        <v>7</v>
      </c>
      <c r="F53" s="27" t="s">
        <v>2004</v>
      </c>
      <c r="G53">
        <v>7</v>
      </c>
      <c r="H53" t="s">
        <v>2901</v>
      </c>
      <c r="I53">
        <v>24</v>
      </c>
      <c r="J53" t="s">
        <v>2005</v>
      </c>
      <c r="K53">
        <v>39</v>
      </c>
      <c r="L53" t="s">
        <v>1136</v>
      </c>
      <c r="M53">
        <v>1</v>
      </c>
      <c r="N53">
        <v>1</v>
      </c>
      <c r="O53">
        <v>1</v>
      </c>
      <c r="P53">
        <v>2</v>
      </c>
      <c r="Q53">
        <v>3</v>
      </c>
      <c r="R53">
        <v>1</v>
      </c>
      <c r="S53">
        <v>1</v>
      </c>
      <c r="T53">
        <v>2</v>
      </c>
      <c r="U53">
        <v>2</v>
      </c>
      <c r="V53">
        <v>3</v>
      </c>
      <c r="W53">
        <v>20</v>
      </c>
    </row>
    <row r="54" spans="1:24" x14ac:dyDescent="0.3">
      <c r="A54" t="s">
        <v>768</v>
      </c>
      <c r="B54" t="s">
        <v>635</v>
      </c>
      <c r="C54">
        <v>7</v>
      </c>
      <c r="D54" t="s">
        <v>635</v>
      </c>
      <c r="E54">
        <v>7</v>
      </c>
      <c r="F54" s="27" t="s">
        <v>2006</v>
      </c>
      <c r="G54">
        <v>7</v>
      </c>
      <c r="H54" t="s">
        <v>818</v>
      </c>
      <c r="I54">
        <v>19</v>
      </c>
      <c r="J54" t="s">
        <v>2005</v>
      </c>
      <c r="K54">
        <v>39</v>
      </c>
      <c r="L54" t="s">
        <v>40</v>
      </c>
      <c r="M54">
        <v>1</v>
      </c>
      <c r="N54">
        <v>1</v>
      </c>
      <c r="O54">
        <v>1</v>
      </c>
      <c r="P54">
        <v>2</v>
      </c>
      <c r="Q54">
        <v>3</v>
      </c>
      <c r="R54">
        <v>1</v>
      </c>
      <c r="S54">
        <v>1</v>
      </c>
      <c r="T54">
        <v>2</v>
      </c>
      <c r="U54">
        <v>2</v>
      </c>
      <c r="V54">
        <v>3</v>
      </c>
      <c r="W54">
        <v>18</v>
      </c>
    </row>
    <row r="55" spans="1:24" x14ac:dyDescent="0.3">
      <c r="A55" t="s">
        <v>768</v>
      </c>
      <c r="B55" t="s">
        <v>635</v>
      </c>
      <c r="C55">
        <v>7</v>
      </c>
      <c r="D55" t="s">
        <v>635</v>
      </c>
      <c r="E55">
        <v>7</v>
      </c>
      <c r="F55" s="27" t="s">
        <v>2007</v>
      </c>
      <c r="G55">
        <v>7</v>
      </c>
      <c r="H55" t="s">
        <v>819</v>
      </c>
      <c r="I55">
        <v>20</v>
      </c>
      <c r="J55" t="s">
        <v>2005</v>
      </c>
      <c r="K55">
        <v>39</v>
      </c>
      <c r="L55" t="s">
        <v>1136</v>
      </c>
      <c r="M55">
        <v>1</v>
      </c>
      <c r="N55">
        <v>1</v>
      </c>
      <c r="O55">
        <v>1</v>
      </c>
      <c r="P55">
        <v>2</v>
      </c>
      <c r="Q55">
        <v>3</v>
      </c>
      <c r="R55">
        <v>1</v>
      </c>
      <c r="S55">
        <v>1</v>
      </c>
      <c r="T55">
        <v>2</v>
      </c>
      <c r="U55">
        <v>2</v>
      </c>
      <c r="V55">
        <v>3</v>
      </c>
      <c r="W55">
        <v>25</v>
      </c>
    </row>
    <row r="56" spans="1:24" x14ac:dyDescent="0.3">
      <c r="A56" t="s">
        <v>768</v>
      </c>
      <c r="B56" t="s">
        <v>635</v>
      </c>
      <c r="C56">
        <v>7</v>
      </c>
      <c r="D56" t="s">
        <v>635</v>
      </c>
      <c r="E56">
        <v>7</v>
      </c>
      <c r="F56" s="27" t="s">
        <v>2008</v>
      </c>
      <c r="G56">
        <v>7</v>
      </c>
      <c r="H56" t="s">
        <v>820</v>
      </c>
      <c r="I56">
        <v>22</v>
      </c>
      <c r="J56" t="s">
        <v>2005</v>
      </c>
      <c r="K56">
        <v>39</v>
      </c>
      <c r="L56" t="s">
        <v>1136</v>
      </c>
      <c r="M56">
        <v>1</v>
      </c>
      <c r="N56">
        <v>1</v>
      </c>
      <c r="O56">
        <v>1</v>
      </c>
      <c r="P56">
        <v>2</v>
      </c>
      <c r="Q56">
        <v>3</v>
      </c>
      <c r="R56">
        <v>1</v>
      </c>
      <c r="S56">
        <v>1</v>
      </c>
      <c r="T56">
        <v>2</v>
      </c>
      <c r="U56">
        <v>2</v>
      </c>
      <c r="V56">
        <v>3</v>
      </c>
      <c r="W56">
        <v>18</v>
      </c>
    </row>
    <row r="57" spans="1:24" x14ac:dyDescent="0.3">
      <c r="A57" t="s">
        <v>768</v>
      </c>
      <c r="B57" t="s">
        <v>635</v>
      </c>
      <c r="C57">
        <v>7</v>
      </c>
      <c r="D57" t="s">
        <v>635</v>
      </c>
      <c r="E57">
        <v>7</v>
      </c>
      <c r="F57" s="27" t="s">
        <v>2009</v>
      </c>
      <c r="G57">
        <v>7</v>
      </c>
      <c r="H57" t="s">
        <v>821</v>
      </c>
      <c r="I57">
        <v>15</v>
      </c>
      <c r="J57" t="s">
        <v>2005</v>
      </c>
      <c r="K57">
        <v>39</v>
      </c>
      <c r="L57" t="s">
        <v>1136</v>
      </c>
      <c r="M57">
        <v>1</v>
      </c>
      <c r="N57">
        <v>1</v>
      </c>
      <c r="O57">
        <v>1</v>
      </c>
      <c r="P57">
        <v>2</v>
      </c>
      <c r="Q57">
        <v>3</v>
      </c>
      <c r="R57">
        <v>1</v>
      </c>
      <c r="S57">
        <v>1</v>
      </c>
      <c r="T57">
        <v>2</v>
      </c>
      <c r="U57">
        <v>2</v>
      </c>
      <c r="V57">
        <v>3</v>
      </c>
      <c r="W57">
        <v>20</v>
      </c>
    </row>
    <row r="58" spans="1:24" hidden="1" x14ac:dyDescent="0.3">
      <c r="A58" t="s">
        <v>765</v>
      </c>
      <c r="B58" t="s">
        <v>822</v>
      </c>
      <c r="C58">
        <v>7</v>
      </c>
      <c r="D58" t="s">
        <v>822</v>
      </c>
      <c r="E58">
        <v>7</v>
      </c>
      <c r="F58" s="27" t="s">
        <v>2010</v>
      </c>
      <c r="G58">
        <v>7</v>
      </c>
      <c r="H58" t="s">
        <v>823</v>
      </c>
      <c r="I58">
        <v>13</v>
      </c>
      <c r="J58" t="s">
        <v>2011</v>
      </c>
      <c r="K58">
        <v>80</v>
      </c>
      <c r="L58" t="s">
        <v>1136</v>
      </c>
      <c r="M58">
        <v>3</v>
      </c>
      <c r="N58">
        <v>3</v>
      </c>
      <c r="O58">
        <v>3</v>
      </c>
      <c r="P58">
        <v>3</v>
      </c>
      <c r="Q58">
        <v>3</v>
      </c>
      <c r="R58">
        <v>3</v>
      </c>
      <c r="S58">
        <v>1</v>
      </c>
      <c r="T58">
        <v>3</v>
      </c>
      <c r="U58">
        <v>3</v>
      </c>
      <c r="V58">
        <v>3</v>
      </c>
      <c r="W58">
        <v>25</v>
      </c>
    </row>
    <row r="59" spans="1:24" hidden="1" x14ac:dyDescent="0.3">
      <c r="A59" t="s">
        <v>765</v>
      </c>
      <c r="B59" t="s">
        <v>822</v>
      </c>
      <c r="C59">
        <v>7</v>
      </c>
      <c r="D59" t="s">
        <v>822</v>
      </c>
      <c r="E59">
        <v>7</v>
      </c>
      <c r="F59" s="27" t="s">
        <v>2012</v>
      </c>
      <c r="G59">
        <v>7</v>
      </c>
      <c r="H59" t="s">
        <v>824</v>
      </c>
      <c r="I59">
        <v>22</v>
      </c>
      <c r="J59" t="s">
        <v>2011</v>
      </c>
      <c r="K59">
        <v>80</v>
      </c>
      <c r="L59" t="s">
        <v>1068</v>
      </c>
      <c r="M59">
        <v>3</v>
      </c>
      <c r="N59">
        <v>3</v>
      </c>
      <c r="O59">
        <v>3</v>
      </c>
      <c r="P59">
        <v>3</v>
      </c>
      <c r="Q59">
        <v>3</v>
      </c>
      <c r="R59">
        <v>3</v>
      </c>
      <c r="S59">
        <v>1</v>
      </c>
      <c r="T59">
        <v>3</v>
      </c>
      <c r="U59">
        <v>3</v>
      </c>
      <c r="V59">
        <v>3</v>
      </c>
      <c r="W59">
        <v>25</v>
      </c>
    </row>
    <row r="60" spans="1:24" hidden="1" x14ac:dyDescent="0.3">
      <c r="A60" t="s">
        <v>765</v>
      </c>
      <c r="B60" t="s">
        <v>822</v>
      </c>
      <c r="C60">
        <v>7</v>
      </c>
      <c r="D60" t="s">
        <v>822</v>
      </c>
      <c r="E60">
        <v>7</v>
      </c>
      <c r="F60" s="27" t="s">
        <v>2013</v>
      </c>
      <c r="G60">
        <v>7</v>
      </c>
      <c r="H60" t="s">
        <v>825</v>
      </c>
      <c r="I60">
        <v>16</v>
      </c>
      <c r="J60" t="s">
        <v>2011</v>
      </c>
      <c r="K60">
        <v>80</v>
      </c>
      <c r="L60" t="s">
        <v>603</v>
      </c>
      <c r="M60">
        <v>3</v>
      </c>
      <c r="N60">
        <v>3</v>
      </c>
      <c r="O60">
        <v>3</v>
      </c>
      <c r="P60">
        <v>3</v>
      </c>
      <c r="Q60">
        <v>3</v>
      </c>
      <c r="R60">
        <v>3</v>
      </c>
      <c r="S60">
        <v>1</v>
      </c>
      <c r="T60">
        <v>3</v>
      </c>
      <c r="U60">
        <v>3</v>
      </c>
      <c r="V60">
        <v>3</v>
      </c>
      <c r="W60">
        <v>25</v>
      </c>
    </row>
    <row r="61" spans="1:24" hidden="1" x14ac:dyDescent="0.3">
      <c r="A61" t="s">
        <v>765</v>
      </c>
      <c r="B61" t="s">
        <v>822</v>
      </c>
      <c r="C61">
        <v>7</v>
      </c>
      <c r="D61" t="s">
        <v>822</v>
      </c>
      <c r="E61">
        <v>7</v>
      </c>
      <c r="F61" s="27" t="s">
        <v>826</v>
      </c>
      <c r="G61">
        <v>7</v>
      </c>
      <c r="H61" t="s">
        <v>827</v>
      </c>
      <c r="I61">
        <v>12</v>
      </c>
      <c r="J61" t="s">
        <v>2011</v>
      </c>
      <c r="K61">
        <v>80</v>
      </c>
      <c r="L61" t="s">
        <v>603</v>
      </c>
      <c r="M61">
        <v>3</v>
      </c>
      <c r="N61">
        <v>3</v>
      </c>
      <c r="O61">
        <v>3</v>
      </c>
      <c r="P61">
        <v>3</v>
      </c>
      <c r="Q61">
        <v>3</v>
      </c>
      <c r="R61">
        <v>3</v>
      </c>
      <c r="S61">
        <v>1</v>
      </c>
      <c r="T61">
        <v>3</v>
      </c>
      <c r="U61">
        <v>3</v>
      </c>
      <c r="V61">
        <v>3</v>
      </c>
      <c r="W61">
        <v>25</v>
      </c>
    </row>
    <row r="62" spans="1:24" hidden="1" x14ac:dyDescent="0.3">
      <c r="A62" t="s">
        <v>765</v>
      </c>
      <c r="B62" t="s">
        <v>822</v>
      </c>
      <c r="C62">
        <v>7</v>
      </c>
      <c r="D62" t="s">
        <v>822</v>
      </c>
      <c r="E62">
        <v>7</v>
      </c>
      <c r="F62" s="27" t="s">
        <v>2014</v>
      </c>
      <c r="G62">
        <v>7</v>
      </c>
      <c r="H62" t="s">
        <v>828</v>
      </c>
      <c r="I62">
        <v>13</v>
      </c>
      <c r="J62" t="s">
        <v>2011</v>
      </c>
      <c r="K62">
        <v>80</v>
      </c>
      <c r="L62" t="s">
        <v>603</v>
      </c>
      <c r="M62">
        <v>3</v>
      </c>
      <c r="N62">
        <v>3</v>
      </c>
      <c r="O62">
        <v>3</v>
      </c>
      <c r="P62">
        <v>3</v>
      </c>
      <c r="Q62">
        <v>3</v>
      </c>
      <c r="R62">
        <v>3</v>
      </c>
      <c r="S62">
        <v>1</v>
      </c>
      <c r="T62">
        <v>3</v>
      </c>
      <c r="U62">
        <v>3</v>
      </c>
      <c r="V62">
        <v>3</v>
      </c>
      <c r="W62">
        <v>25</v>
      </c>
    </row>
    <row r="63" spans="1:24" x14ac:dyDescent="0.3">
      <c r="A63" t="s">
        <v>768</v>
      </c>
      <c r="B63" t="s">
        <v>1092</v>
      </c>
      <c r="C63">
        <v>9</v>
      </c>
      <c r="D63" t="s">
        <v>614</v>
      </c>
      <c r="E63">
        <v>13</v>
      </c>
      <c r="F63" s="27" t="s">
        <v>2015</v>
      </c>
      <c r="G63">
        <v>7</v>
      </c>
      <c r="H63" t="s">
        <v>829</v>
      </c>
      <c r="I63">
        <v>21</v>
      </c>
      <c r="J63" t="s">
        <v>2016</v>
      </c>
      <c r="K63">
        <v>56</v>
      </c>
      <c r="L63" t="s">
        <v>40</v>
      </c>
      <c r="M63">
        <v>1</v>
      </c>
      <c r="N63">
        <v>1</v>
      </c>
      <c r="O63">
        <v>1</v>
      </c>
      <c r="P63">
        <v>2</v>
      </c>
      <c r="Q63">
        <v>3</v>
      </c>
      <c r="R63">
        <v>1</v>
      </c>
      <c r="S63">
        <v>1</v>
      </c>
      <c r="T63">
        <v>2</v>
      </c>
      <c r="U63">
        <v>2</v>
      </c>
      <c r="V63">
        <v>3</v>
      </c>
      <c r="W63">
        <v>25</v>
      </c>
    </row>
    <row r="64" spans="1:24" x14ac:dyDescent="0.3">
      <c r="A64" t="s">
        <v>768</v>
      </c>
      <c r="B64" t="s">
        <v>1092</v>
      </c>
      <c r="C64">
        <v>9</v>
      </c>
      <c r="D64" t="s">
        <v>614</v>
      </c>
      <c r="E64">
        <v>13</v>
      </c>
      <c r="F64" s="27" t="s">
        <v>636</v>
      </c>
      <c r="G64">
        <v>7</v>
      </c>
      <c r="H64" t="s">
        <v>830</v>
      </c>
      <c r="I64">
        <v>19</v>
      </c>
      <c r="J64" t="s">
        <v>2016</v>
      </c>
      <c r="K64">
        <v>56</v>
      </c>
      <c r="L64" t="s">
        <v>40</v>
      </c>
      <c r="M64">
        <v>1</v>
      </c>
      <c r="N64">
        <v>1</v>
      </c>
      <c r="O64">
        <v>1</v>
      </c>
      <c r="P64">
        <v>2</v>
      </c>
      <c r="Q64">
        <v>3</v>
      </c>
      <c r="R64">
        <v>1</v>
      </c>
      <c r="S64">
        <v>1</v>
      </c>
      <c r="T64">
        <v>2</v>
      </c>
      <c r="U64">
        <v>2</v>
      </c>
      <c r="V64">
        <v>3</v>
      </c>
      <c r="W64">
        <v>25</v>
      </c>
    </row>
    <row r="65" spans="1:23" x14ac:dyDescent="0.3">
      <c r="A65" t="s">
        <v>768</v>
      </c>
      <c r="B65" t="s">
        <v>1092</v>
      </c>
      <c r="C65">
        <v>9</v>
      </c>
      <c r="D65" t="s">
        <v>614</v>
      </c>
      <c r="E65">
        <v>13</v>
      </c>
      <c r="F65" s="27" t="s">
        <v>3320</v>
      </c>
      <c r="G65">
        <v>7</v>
      </c>
      <c r="H65" t="s">
        <v>3321</v>
      </c>
      <c r="I65">
        <v>25</v>
      </c>
      <c r="J65" t="s">
        <v>3304</v>
      </c>
      <c r="K65">
        <v>40</v>
      </c>
      <c r="L65" t="s">
        <v>40</v>
      </c>
      <c r="M65">
        <v>1</v>
      </c>
      <c r="N65">
        <v>1</v>
      </c>
      <c r="O65">
        <v>1</v>
      </c>
      <c r="P65">
        <v>2</v>
      </c>
      <c r="Q65">
        <v>3</v>
      </c>
      <c r="R65">
        <v>1</v>
      </c>
      <c r="S65">
        <v>1</v>
      </c>
      <c r="T65">
        <v>2</v>
      </c>
      <c r="U65">
        <v>2</v>
      </c>
      <c r="V65">
        <v>3</v>
      </c>
      <c r="W65">
        <v>25</v>
      </c>
    </row>
    <row r="66" spans="1:23" x14ac:dyDescent="0.3">
      <c r="A66" t="s">
        <v>765</v>
      </c>
      <c r="B66" t="s">
        <v>831</v>
      </c>
      <c r="C66">
        <v>5</v>
      </c>
      <c r="D66" t="s">
        <v>832</v>
      </c>
      <c r="E66">
        <v>24</v>
      </c>
      <c r="F66" s="27" t="s">
        <v>2017</v>
      </c>
      <c r="G66">
        <v>7</v>
      </c>
      <c r="H66" t="s">
        <v>833</v>
      </c>
      <c r="I66">
        <v>29</v>
      </c>
      <c r="J66" t="s">
        <v>2018</v>
      </c>
      <c r="K66">
        <v>13</v>
      </c>
      <c r="L66" t="s">
        <v>605</v>
      </c>
      <c r="M66">
        <v>2</v>
      </c>
      <c r="N66">
        <v>2</v>
      </c>
      <c r="O66">
        <v>2</v>
      </c>
      <c r="P66">
        <v>3</v>
      </c>
      <c r="Q66">
        <v>4</v>
      </c>
      <c r="R66">
        <v>2</v>
      </c>
      <c r="S66">
        <v>1</v>
      </c>
      <c r="T66">
        <v>3</v>
      </c>
      <c r="U66">
        <v>3</v>
      </c>
      <c r="V66">
        <v>4</v>
      </c>
      <c r="W66">
        <v>15</v>
      </c>
    </row>
    <row r="67" spans="1:23" x14ac:dyDescent="0.3">
      <c r="A67" t="s">
        <v>765</v>
      </c>
      <c r="B67" t="s">
        <v>831</v>
      </c>
      <c r="C67">
        <v>5</v>
      </c>
      <c r="D67" t="s">
        <v>832</v>
      </c>
      <c r="E67">
        <v>24</v>
      </c>
      <c r="F67" s="27" t="s">
        <v>2019</v>
      </c>
      <c r="G67">
        <v>7</v>
      </c>
      <c r="H67" t="s">
        <v>834</v>
      </c>
      <c r="I67">
        <v>13</v>
      </c>
      <c r="J67" t="s">
        <v>2020</v>
      </c>
      <c r="K67">
        <v>19</v>
      </c>
      <c r="L67" t="s">
        <v>2486</v>
      </c>
      <c r="M67">
        <v>2</v>
      </c>
      <c r="N67">
        <v>2</v>
      </c>
      <c r="O67">
        <v>2</v>
      </c>
      <c r="P67">
        <v>3</v>
      </c>
      <c r="Q67">
        <v>4</v>
      </c>
      <c r="R67">
        <v>2</v>
      </c>
      <c r="S67">
        <v>1</v>
      </c>
      <c r="T67">
        <v>3</v>
      </c>
      <c r="U67">
        <v>3</v>
      </c>
      <c r="V67">
        <v>4</v>
      </c>
      <c r="W67">
        <v>10</v>
      </c>
    </row>
    <row r="68" spans="1:23" x14ac:dyDescent="0.3">
      <c r="A68" t="s">
        <v>768</v>
      </c>
      <c r="B68" t="s">
        <v>835</v>
      </c>
      <c r="C68">
        <v>4</v>
      </c>
      <c r="D68" t="s">
        <v>835</v>
      </c>
      <c r="E68">
        <v>4</v>
      </c>
      <c r="F68" s="27" t="s">
        <v>2021</v>
      </c>
      <c r="G68">
        <v>7</v>
      </c>
      <c r="H68" t="s">
        <v>836</v>
      </c>
      <c r="I68">
        <v>27</v>
      </c>
      <c r="J68" t="s">
        <v>2022</v>
      </c>
      <c r="K68">
        <v>87</v>
      </c>
      <c r="L68" t="s">
        <v>605</v>
      </c>
      <c r="M68">
        <v>2</v>
      </c>
      <c r="N68">
        <v>2</v>
      </c>
      <c r="O68">
        <v>2</v>
      </c>
      <c r="P68">
        <v>3</v>
      </c>
      <c r="Q68">
        <v>4</v>
      </c>
      <c r="R68">
        <v>2</v>
      </c>
      <c r="S68">
        <v>1</v>
      </c>
      <c r="T68">
        <v>3</v>
      </c>
      <c r="U68">
        <v>3</v>
      </c>
      <c r="V68">
        <v>4</v>
      </c>
      <c r="W68">
        <v>25</v>
      </c>
    </row>
    <row r="69" spans="1:23" x14ac:dyDescent="0.3">
      <c r="A69" t="s">
        <v>768</v>
      </c>
      <c r="B69" t="s">
        <v>835</v>
      </c>
      <c r="C69">
        <v>4</v>
      </c>
      <c r="D69" t="s">
        <v>835</v>
      </c>
      <c r="E69">
        <v>4</v>
      </c>
      <c r="F69" s="27" t="s">
        <v>2023</v>
      </c>
      <c r="G69">
        <v>7</v>
      </c>
      <c r="H69" t="s">
        <v>837</v>
      </c>
      <c r="I69">
        <v>30</v>
      </c>
      <c r="J69" t="s">
        <v>2022</v>
      </c>
      <c r="K69">
        <v>87</v>
      </c>
      <c r="L69" t="s">
        <v>605</v>
      </c>
      <c r="M69">
        <v>2</v>
      </c>
      <c r="N69">
        <v>2</v>
      </c>
      <c r="O69">
        <v>2</v>
      </c>
      <c r="P69">
        <v>3</v>
      </c>
      <c r="Q69">
        <v>4</v>
      </c>
      <c r="R69">
        <v>2</v>
      </c>
      <c r="S69">
        <v>1</v>
      </c>
      <c r="T69">
        <v>3</v>
      </c>
      <c r="U69">
        <v>3</v>
      </c>
      <c r="V69">
        <v>4</v>
      </c>
      <c r="W69">
        <v>25</v>
      </c>
    </row>
    <row r="70" spans="1:23" x14ac:dyDescent="0.3">
      <c r="A70" t="s">
        <v>768</v>
      </c>
      <c r="B70" t="s">
        <v>835</v>
      </c>
      <c r="C70">
        <v>4</v>
      </c>
      <c r="D70" t="s">
        <v>835</v>
      </c>
      <c r="E70">
        <v>4</v>
      </c>
      <c r="F70" s="27" t="s">
        <v>2024</v>
      </c>
      <c r="G70">
        <v>7</v>
      </c>
      <c r="H70" t="s">
        <v>838</v>
      </c>
      <c r="I70">
        <v>22</v>
      </c>
      <c r="J70" t="s">
        <v>2022</v>
      </c>
      <c r="K70">
        <v>87</v>
      </c>
      <c r="L70" t="s">
        <v>605</v>
      </c>
      <c r="M70">
        <v>2</v>
      </c>
      <c r="N70">
        <v>2</v>
      </c>
      <c r="O70">
        <v>2</v>
      </c>
      <c r="P70">
        <v>3</v>
      </c>
      <c r="Q70">
        <v>4</v>
      </c>
      <c r="R70">
        <v>2</v>
      </c>
      <c r="S70">
        <v>1</v>
      </c>
      <c r="T70">
        <v>3</v>
      </c>
      <c r="U70">
        <v>3</v>
      </c>
      <c r="V70">
        <v>4</v>
      </c>
      <c r="W70">
        <v>25</v>
      </c>
    </row>
    <row r="71" spans="1:23" x14ac:dyDescent="0.3">
      <c r="A71" t="s">
        <v>768</v>
      </c>
      <c r="B71" t="s">
        <v>835</v>
      </c>
      <c r="C71">
        <v>4</v>
      </c>
      <c r="D71" t="s">
        <v>835</v>
      </c>
      <c r="E71">
        <v>4</v>
      </c>
      <c r="F71" s="27" t="s">
        <v>2025</v>
      </c>
      <c r="G71">
        <v>7</v>
      </c>
      <c r="H71" t="s">
        <v>839</v>
      </c>
      <c r="I71">
        <v>23</v>
      </c>
      <c r="J71" t="s">
        <v>2022</v>
      </c>
      <c r="K71">
        <v>87</v>
      </c>
      <c r="L71" t="s">
        <v>605</v>
      </c>
      <c r="M71">
        <v>2</v>
      </c>
      <c r="N71">
        <v>2</v>
      </c>
      <c r="O71">
        <v>2</v>
      </c>
      <c r="P71">
        <v>3</v>
      </c>
      <c r="Q71">
        <v>4</v>
      </c>
      <c r="R71">
        <v>2</v>
      </c>
      <c r="S71">
        <v>1</v>
      </c>
      <c r="T71">
        <v>3</v>
      </c>
      <c r="U71">
        <v>3</v>
      </c>
      <c r="V71">
        <v>4</v>
      </c>
      <c r="W71">
        <v>25</v>
      </c>
    </row>
    <row r="72" spans="1:23" x14ac:dyDescent="0.3">
      <c r="A72" t="s">
        <v>768</v>
      </c>
      <c r="B72" t="s">
        <v>835</v>
      </c>
      <c r="C72">
        <v>4</v>
      </c>
      <c r="D72" t="s">
        <v>835</v>
      </c>
      <c r="E72">
        <v>4</v>
      </c>
      <c r="F72" s="27" t="s">
        <v>2026</v>
      </c>
      <c r="G72">
        <v>7</v>
      </c>
      <c r="H72" t="s">
        <v>840</v>
      </c>
      <c r="I72">
        <v>25</v>
      </c>
      <c r="J72" t="s">
        <v>2022</v>
      </c>
      <c r="K72">
        <v>87</v>
      </c>
      <c r="L72" t="s">
        <v>605</v>
      </c>
      <c r="M72">
        <v>2</v>
      </c>
      <c r="N72">
        <v>2</v>
      </c>
      <c r="O72">
        <v>2</v>
      </c>
      <c r="P72">
        <v>3</v>
      </c>
      <c r="Q72">
        <v>4</v>
      </c>
      <c r="R72">
        <v>2</v>
      </c>
      <c r="S72">
        <v>1</v>
      </c>
      <c r="T72">
        <v>3</v>
      </c>
      <c r="U72">
        <v>3</v>
      </c>
      <c r="V72">
        <v>4</v>
      </c>
      <c r="W72">
        <v>25</v>
      </c>
    </row>
    <row r="73" spans="1:23" x14ac:dyDescent="0.3">
      <c r="A73" t="s">
        <v>768</v>
      </c>
      <c r="B73" t="s">
        <v>835</v>
      </c>
      <c r="C73">
        <v>4</v>
      </c>
      <c r="D73" t="s">
        <v>835</v>
      </c>
      <c r="E73">
        <v>4</v>
      </c>
      <c r="F73" s="27" t="s">
        <v>2027</v>
      </c>
      <c r="G73">
        <v>7</v>
      </c>
      <c r="H73" t="s">
        <v>841</v>
      </c>
      <c r="I73">
        <v>19</v>
      </c>
      <c r="J73" t="s">
        <v>2022</v>
      </c>
      <c r="K73">
        <v>87</v>
      </c>
      <c r="L73" t="s">
        <v>605</v>
      </c>
      <c r="M73">
        <v>2</v>
      </c>
      <c r="N73">
        <v>2</v>
      </c>
      <c r="O73">
        <v>2</v>
      </c>
      <c r="P73">
        <v>3</v>
      </c>
      <c r="Q73">
        <v>4</v>
      </c>
      <c r="R73">
        <v>2</v>
      </c>
      <c r="S73">
        <v>1</v>
      </c>
      <c r="T73">
        <v>3</v>
      </c>
      <c r="U73">
        <v>3</v>
      </c>
      <c r="V73">
        <v>4</v>
      </c>
      <c r="W73">
        <v>25</v>
      </c>
    </row>
    <row r="74" spans="1:23" x14ac:dyDescent="0.3">
      <c r="A74" t="s">
        <v>768</v>
      </c>
      <c r="B74" t="s">
        <v>835</v>
      </c>
      <c r="C74">
        <v>4</v>
      </c>
      <c r="D74" t="s">
        <v>835</v>
      </c>
      <c r="E74">
        <v>4</v>
      </c>
      <c r="F74" s="27" t="s">
        <v>2028</v>
      </c>
      <c r="G74">
        <v>7</v>
      </c>
      <c r="H74" t="s">
        <v>845</v>
      </c>
      <c r="I74">
        <v>33</v>
      </c>
      <c r="J74" t="s">
        <v>2022</v>
      </c>
      <c r="K74">
        <v>87</v>
      </c>
      <c r="L74" t="s">
        <v>605</v>
      </c>
      <c r="M74">
        <v>2</v>
      </c>
      <c r="N74">
        <v>2</v>
      </c>
      <c r="O74">
        <v>2</v>
      </c>
      <c r="P74">
        <v>3</v>
      </c>
      <c r="Q74">
        <v>4</v>
      </c>
      <c r="R74">
        <v>2</v>
      </c>
      <c r="S74">
        <v>1</v>
      </c>
      <c r="T74">
        <v>3</v>
      </c>
      <c r="U74">
        <v>3</v>
      </c>
      <c r="V74">
        <v>4</v>
      </c>
      <c r="W74">
        <v>25</v>
      </c>
    </row>
    <row r="75" spans="1:23" x14ac:dyDescent="0.3">
      <c r="A75" t="s">
        <v>768</v>
      </c>
      <c r="B75" t="s">
        <v>835</v>
      </c>
      <c r="C75">
        <v>4</v>
      </c>
      <c r="D75" t="s">
        <v>835</v>
      </c>
      <c r="E75">
        <v>4</v>
      </c>
      <c r="F75" s="27" t="s">
        <v>2029</v>
      </c>
      <c r="G75">
        <v>7</v>
      </c>
      <c r="H75" t="s">
        <v>842</v>
      </c>
      <c r="I75">
        <v>24</v>
      </c>
      <c r="J75" t="s">
        <v>2022</v>
      </c>
      <c r="K75">
        <v>87</v>
      </c>
      <c r="L75" t="s">
        <v>605</v>
      </c>
      <c r="M75">
        <v>2</v>
      </c>
      <c r="N75">
        <v>2</v>
      </c>
      <c r="O75">
        <v>2</v>
      </c>
      <c r="P75">
        <v>3</v>
      </c>
      <c r="Q75">
        <v>4</v>
      </c>
      <c r="R75">
        <v>2</v>
      </c>
      <c r="S75">
        <v>1</v>
      </c>
      <c r="T75">
        <v>3</v>
      </c>
      <c r="U75">
        <v>3</v>
      </c>
      <c r="V75">
        <v>4</v>
      </c>
      <c r="W75">
        <v>25</v>
      </c>
    </row>
    <row r="76" spans="1:23" x14ac:dyDescent="0.3">
      <c r="A76" t="s">
        <v>768</v>
      </c>
      <c r="B76" t="s">
        <v>835</v>
      </c>
      <c r="C76">
        <v>4</v>
      </c>
      <c r="D76" t="s">
        <v>835</v>
      </c>
      <c r="E76">
        <v>4</v>
      </c>
      <c r="F76" s="27" t="s">
        <v>2030</v>
      </c>
      <c r="G76">
        <v>7</v>
      </c>
      <c r="H76" t="s">
        <v>843</v>
      </c>
      <c r="I76">
        <v>26</v>
      </c>
      <c r="J76" t="s">
        <v>2022</v>
      </c>
      <c r="K76">
        <v>87</v>
      </c>
      <c r="L76" t="s">
        <v>605</v>
      </c>
      <c r="M76">
        <v>2</v>
      </c>
      <c r="N76">
        <v>2</v>
      </c>
      <c r="O76">
        <v>2</v>
      </c>
      <c r="P76">
        <v>3</v>
      </c>
      <c r="Q76">
        <v>4</v>
      </c>
      <c r="R76">
        <v>2</v>
      </c>
      <c r="S76">
        <v>1</v>
      </c>
      <c r="T76">
        <v>3</v>
      </c>
      <c r="U76">
        <v>3</v>
      </c>
      <c r="V76">
        <v>4</v>
      </c>
      <c r="W76">
        <v>25</v>
      </c>
    </row>
    <row r="77" spans="1:23" x14ac:dyDescent="0.3">
      <c r="A77" t="s">
        <v>768</v>
      </c>
      <c r="B77" t="s">
        <v>835</v>
      </c>
      <c r="C77">
        <v>4</v>
      </c>
      <c r="D77" t="s">
        <v>835</v>
      </c>
      <c r="E77">
        <v>4</v>
      </c>
      <c r="F77" s="27" t="s">
        <v>2031</v>
      </c>
      <c r="G77">
        <v>7</v>
      </c>
      <c r="H77" t="s">
        <v>844</v>
      </c>
      <c r="I77">
        <v>20</v>
      </c>
      <c r="J77" t="s">
        <v>2022</v>
      </c>
      <c r="K77">
        <v>87</v>
      </c>
      <c r="L77" t="s">
        <v>605</v>
      </c>
      <c r="M77">
        <v>2</v>
      </c>
      <c r="N77">
        <v>2</v>
      </c>
      <c r="O77">
        <v>2</v>
      </c>
      <c r="P77">
        <v>3</v>
      </c>
      <c r="Q77">
        <v>4</v>
      </c>
      <c r="R77">
        <v>2</v>
      </c>
      <c r="S77">
        <v>1</v>
      </c>
      <c r="T77">
        <v>3</v>
      </c>
      <c r="U77">
        <v>3</v>
      </c>
      <c r="V77">
        <v>4</v>
      </c>
      <c r="W77">
        <v>25</v>
      </c>
    </row>
    <row r="78" spans="1:23" x14ac:dyDescent="0.3">
      <c r="A78" t="s">
        <v>768</v>
      </c>
      <c r="B78" t="s">
        <v>835</v>
      </c>
      <c r="C78">
        <v>4</v>
      </c>
      <c r="D78" t="s">
        <v>835</v>
      </c>
      <c r="E78">
        <v>4</v>
      </c>
      <c r="F78" s="27" t="s">
        <v>2032</v>
      </c>
      <c r="G78">
        <v>7</v>
      </c>
      <c r="H78" t="s">
        <v>846</v>
      </c>
      <c r="I78">
        <v>22</v>
      </c>
      <c r="J78" t="s">
        <v>2022</v>
      </c>
      <c r="K78">
        <v>87</v>
      </c>
      <c r="L78" t="s">
        <v>605</v>
      </c>
      <c r="M78">
        <v>2</v>
      </c>
      <c r="N78">
        <v>2</v>
      </c>
      <c r="O78">
        <v>2</v>
      </c>
      <c r="P78">
        <v>3</v>
      </c>
      <c r="Q78">
        <v>4</v>
      </c>
      <c r="R78">
        <v>2</v>
      </c>
      <c r="S78">
        <v>1</v>
      </c>
      <c r="T78">
        <v>3</v>
      </c>
      <c r="U78">
        <v>3</v>
      </c>
      <c r="V78">
        <v>4</v>
      </c>
      <c r="W78">
        <v>25</v>
      </c>
    </row>
    <row r="79" spans="1:23" x14ac:dyDescent="0.3">
      <c r="A79" t="s">
        <v>768</v>
      </c>
      <c r="B79" t="s">
        <v>835</v>
      </c>
      <c r="C79">
        <v>4</v>
      </c>
      <c r="D79" t="s">
        <v>835</v>
      </c>
      <c r="E79">
        <v>4</v>
      </c>
      <c r="F79" s="27" t="s">
        <v>2033</v>
      </c>
      <c r="G79">
        <v>7</v>
      </c>
      <c r="H79" t="s">
        <v>847</v>
      </c>
      <c r="I79">
        <v>23</v>
      </c>
      <c r="J79" t="s">
        <v>2022</v>
      </c>
      <c r="K79">
        <v>87</v>
      </c>
      <c r="L79" t="s">
        <v>605</v>
      </c>
      <c r="M79">
        <v>2</v>
      </c>
      <c r="N79">
        <v>2</v>
      </c>
      <c r="O79">
        <v>2</v>
      </c>
      <c r="P79">
        <v>3</v>
      </c>
      <c r="Q79">
        <v>4</v>
      </c>
      <c r="R79">
        <v>2</v>
      </c>
      <c r="S79">
        <v>1</v>
      </c>
      <c r="T79">
        <v>3</v>
      </c>
      <c r="U79">
        <v>3</v>
      </c>
      <c r="V79">
        <v>4</v>
      </c>
      <c r="W79">
        <v>25</v>
      </c>
    </row>
    <row r="80" spans="1:23" x14ac:dyDescent="0.3">
      <c r="A80" t="s">
        <v>768</v>
      </c>
      <c r="B80" t="s">
        <v>835</v>
      </c>
      <c r="C80">
        <v>4</v>
      </c>
      <c r="D80" t="s">
        <v>835</v>
      </c>
      <c r="E80">
        <v>4</v>
      </c>
      <c r="F80" s="27" t="s">
        <v>2034</v>
      </c>
      <c r="G80">
        <v>7</v>
      </c>
      <c r="H80" t="s">
        <v>848</v>
      </c>
      <c r="I80">
        <v>19</v>
      </c>
      <c r="J80" t="s">
        <v>2022</v>
      </c>
      <c r="K80">
        <v>87</v>
      </c>
      <c r="L80" t="s">
        <v>605</v>
      </c>
      <c r="M80">
        <v>2</v>
      </c>
      <c r="N80">
        <v>2</v>
      </c>
      <c r="O80">
        <v>2</v>
      </c>
      <c r="P80">
        <v>3</v>
      </c>
      <c r="Q80">
        <v>4</v>
      </c>
      <c r="R80">
        <v>2</v>
      </c>
      <c r="S80">
        <v>1</v>
      </c>
      <c r="T80">
        <v>3</v>
      </c>
      <c r="U80">
        <v>3</v>
      </c>
      <c r="V80">
        <v>4</v>
      </c>
      <c r="W80">
        <v>25</v>
      </c>
    </row>
    <row r="81" spans="1:24" x14ac:dyDescent="0.3">
      <c r="A81" t="s">
        <v>768</v>
      </c>
      <c r="B81" t="s">
        <v>835</v>
      </c>
      <c r="C81">
        <v>4</v>
      </c>
      <c r="D81" t="s">
        <v>835</v>
      </c>
      <c r="E81">
        <v>4</v>
      </c>
      <c r="F81" s="27" t="s">
        <v>849</v>
      </c>
      <c r="G81">
        <v>7</v>
      </c>
      <c r="H81" t="s">
        <v>850</v>
      </c>
      <c r="I81">
        <v>22</v>
      </c>
      <c r="J81" t="s">
        <v>2022</v>
      </c>
      <c r="K81">
        <v>87</v>
      </c>
      <c r="L81" t="s">
        <v>605</v>
      </c>
      <c r="M81">
        <v>2</v>
      </c>
      <c r="N81">
        <v>2</v>
      </c>
      <c r="O81">
        <v>2</v>
      </c>
      <c r="P81">
        <v>3</v>
      </c>
      <c r="Q81">
        <v>4</v>
      </c>
      <c r="R81">
        <v>2</v>
      </c>
      <c r="S81">
        <v>1</v>
      </c>
      <c r="T81">
        <v>3</v>
      </c>
      <c r="U81">
        <v>3</v>
      </c>
      <c r="V81">
        <v>4</v>
      </c>
      <c r="W81">
        <v>25</v>
      </c>
      <c r="X81" t="s">
        <v>851</v>
      </c>
    </row>
    <row r="82" spans="1:24" x14ac:dyDescent="0.3">
      <c r="A82" t="s">
        <v>768</v>
      </c>
      <c r="B82" t="s">
        <v>612</v>
      </c>
      <c r="C82">
        <v>8</v>
      </c>
      <c r="D82" t="s">
        <v>612</v>
      </c>
      <c r="E82">
        <v>8</v>
      </c>
      <c r="F82" s="27" t="s">
        <v>2037</v>
      </c>
      <c r="G82">
        <v>7</v>
      </c>
      <c r="H82" t="s">
        <v>852</v>
      </c>
      <c r="I82">
        <v>13</v>
      </c>
      <c r="K82">
        <v>0</v>
      </c>
      <c r="L82" t="s">
        <v>613</v>
      </c>
      <c r="M82">
        <v>2</v>
      </c>
      <c r="N82">
        <v>2</v>
      </c>
      <c r="O82">
        <v>2</v>
      </c>
      <c r="P82">
        <v>3</v>
      </c>
      <c r="Q82">
        <v>4</v>
      </c>
      <c r="R82">
        <v>2</v>
      </c>
      <c r="S82">
        <v>1</v>
      </c>
      <c r="T82">
        <v>3</v>
      </c>
      <c r="U82">
        <v>3</v>
      </c>
      <c r="V82">
        <v>4</v>
      </c>
      <c r="W82">
        <v>15</v>
      </c>
    </row>
    <row r="83" spans="1:24" x14ac:dyDescent="0.3">
      <c r="A83" t="s">
        <v>768</v>
      </c>
      <c r="B83" t="s">
        <v>612</v>
      </c>
      <c r="C83">
        <v>8</v>
      </c>
      <c r="D83" t="s">
        <v>612</v>
      </c>
      <c r="E83">
        <v>8</v>
      </c>
      <c r="F83" s="27" t="s">
        <v>2038</v>
      </c>
      <c r="G83">
        <v>7</v>
      </c>
      <c r="H83" t="s">
        <v>853</v>
      </c>
      <c r="I83">
        <v>17</v>
      </c>
      <c r="K83">
        <v>0</v>
      </c>
      <c r="L83" t="s">
        <v>613</v>
      </c>
      <c r="M83">
        <v>2</v>
      </c>
      <c r="N83">
        <v>2</v>
      </c>
      <c r="O83">
        <v>2</v>
      </c>
      <c r="P83">
        <v>3</v>
      </c>
      <c r="Q83">
        <v>4</v>
      </c>
      <c r="R83">
        <v>2</v>
      </c>
      <c r="S83">
        <v>1</v>
      </c>
      <c r="T83">
        <v>3</v>
      </c>
      <c r="U83">
        <v>3</v>
      </c>
      <c r="V83">
        <v>4</v>
      </c>
      <c r="W83">
        <v>15</v>
      </c>
    </row>
    <row r="84" spans="1:24" x14ac:dyDescent="0.3">
      <c r="A84" t="s">
        <v>768</v>
      </c>
      <c r="B84" t="s">
        <v>612</v>
      </c>
      <c r="C84">
        <v>8</v>
      </c>
      <c r="D84" t="s">
        <v>612</v>
      </c>
      <c r="E84">
        <v>8</v>
      </c>
      <c r="F84" s="27" t="s">
        <v>2039</v>
      </c>
      <c r="G84">
        <v>7</v>
      </c>
      <c r="H84" t="s">
        <v>854</v>
      </c>
      <c r="I84">
        <v>32</v>
      </c>
      <c r="K84">
        <v>0</v>
      </c>
      <c r="L84" t="s">
        <v>613</v>
      </c>
      <c r="M84">
        <v>2</v>
      </c>
      <c r="N84">
        <v>2</v>
      </c>
      <c r="O84">
        <v>2</v>
      </c>
      <c r="P84">
        <v>3</v>
      </c>
      <c r="Q84">
        <v>4</v>
      </c>
      <c r="R84">
        <v>2</v>
      </c>
      <c r="S84">
        <v>1</v>
      </c>
      <c r="T84">
        <v>3</v>
      </c>
      <c r="U84">
        <v>3</v>
      </c>
      <c r="V84">
        <v>4</v>
      </c>
      <c r="W84">
        <v>15</v>
      </c>
    </row>
    <row r="85" spans="1:24" x14ac:dyDescent="0.3">
      <c r="A85" t="s">
        <v>768</v>
      </c>
      <c r="B85" t="s">
        <v>612</v>
      </c>
      <c r="C85">
        <v>8</v>
      </c>
      <c r="D85" t="s">
        <v>612</v>
      </c>
      <c r="E85">
        <v>8</v>
      </c>
      <c r="F85" s="27" t="s">
        <v>2040</v>
      </c>
      <c r="G85">
        <v>7</v>
      </c>
      <c r="H85" t="s">
        <v>855</v>
      </c>
      <c r="I85">
        <v>20</v>
      </c>
      <c r="K85">
        <v>0</v>
      </c>
      <c r="L85" t="s">
        <v>613</v>
      </c>
      <c r="M85">
        <v>2</v>
      </c>
      <c r="N85">
        <v>2</v>
      </c>
      <c r="O85">
        <v>2</v>
      </c>
      <c r="P85">
        <v>3</v>
      </c>
      <c r="Q85">
        <v>4</v>
      </c>
      <c r="R85">
        <v>2</v>
      </c>
      <c r="S85">
        <v>1</v>
      </c>
      <c r="T85">
        <v>3</v>
      </c>
      <c r="U85">
        <v>3</v>
      </c>
      <c r="V85">
        <v>4</v>
      </c>
      <c r="W85">
        <v>15</v>
      </c>
    </row>
    <row r="86" spans="1:24" x14ac:dyDescent="0.3">
      <c r="A86" t="s">
        <v>767</v>
      </c>
      <c r="B86" t="s">
        <v>612</v>
      </c>
      <c r="C86">
        <v>8</v>
      </c>
      <c r="D86" t="s">
        <v>612</v>
      </c>
      <c r="E86">
        <v>8</v>
      </c>
      <c r="F86" s="27" t="s">
        <v>2041</v>
      </c>
      <c r="G86">
        <v>7</v>
      </c>
      <c r="H86" t="s">
        <v>856</v>
      </c>
      <c r="I86">
        <v>19</v>
      </c>
      <c r="K86">
        <v>0</v>
      </c>
      <c r="L86" t="s">
        <v>613</v>
      </c>
      <c r="M86">
        <v>2</v>
      </c>
      <c r="N86">
        <v>2</v>
      </c>
      <c r="O86">
        <v>2</v>
      </c>
      <c r="P86">
        <v>3</v>
      </c>
      <c r="Q86">
        <v>4</v>
      </c>
      <c r="R86">
        <v>2</v>
      </c>
      <c r="S86">
        <v>1</v>
      </c>
      <c r="T86">
        <v>3</v>
      </c>
      <c r="U86">
        <v>3</v>
      </c>
      <c r="V86">
        <v>4</v>
      </c>
      <c r="W86">
        <v>15</v>
      </c>
    </row>
    <row r="87" spans="1:24" x14ac:dyDescent="0.3">
      <c r="A87" t="s">
        <v>768</v>
      </c>
      <c r="B87" t="s">
        <v>612</v>
      </c>
      <c r="C87">
        <v>8</v>
      </c>
      <c r="D87" t="s">
        <v>612</v>
      </c>
      <c r="E87">
        <v>8</v>
      </c>
      <c r="F87" s="27" t="s">
        <v>2042</v>
      </c>
      <c r="G87">
        <v>7</v>
      </c>
      <c r="H87" t="s">
        <v>857</v>
      </c>
      <c r="I87">
        <v>26</v>
      </c>
      <c r="K87">
        <v>0</v>
      </c>
      <c r="L87" t="s">
        <v>613</v>
      </c>
      <c r="M87">
        <v>2</v>
      </c>
      <c r="N87">
        <v>2</v>
      </c>
      <c r="O87">
        <v>2</v>
      </c>
      <c r="P87">
        <v>3</v>
      </c>
      <c r="Q87">
        <v>4</v>
      </c>
      <c r="R87">
        <v>2</v>
      </c>
      <c r="S87">
        <v>1</v>
      </c>
      <c r="T87">
        <v>3</v>
      </c>
      <c r="U87">
        <v>3</v>
      </c>
      <c r="V87">
        <v>4</v>
      </c>
      <c r="W87">
        <v>15</v>
      </c>
    </row>
    <row r="88" spans="1:24" x14ac:dyDescent="0.3">
      <c r="A88" t="s">
        <v>768</v>
      </c>
      <c r="B88" t="s">
        <v>612</v>
      </c>
      <c r="C88">
        <v>8</v>
      </c>
      <c r="D88" t="s">
        <v>612</v>
      </c>
      <c r="E88">
        <v>8</v>
      </c>
      <c r="F88" s="27" t="s">
        <v>2043</v>
      </c>
      <c r="G88">
        <v>7</v>
      </c>
      <c r="H88" t="s">
        <v>858</v>
      </c>
      <c r="I88">
        <v>19</v>
      </c>
      <c r="K88">
        <v>0</v>
      </c>
      <c r="L88" t="s">
        <v>613</v>
      </c>
      <c r="M88">
        <v>2</v>
      </c>
      <c r="N88">
        <v>2</v>
      </c>
      <c r="O88">
        <v>2</v>
      </c>
      <c r="P88">
        <v>3</v>
      </c>
      <c r="Q88">
        <v>4</v>
      </c>
      <c r="R88">
        <v>2</v>
      </c>
      <c r="S88">
        <v>1</v>
      </c>
      <c r="T88">
        <v>3</v>
      </c>
      <c r="U88">
        <v>3</v>
      </c>
      <c r="V88">
        <v>4</v>
      </c>
      <c r="W88">
        <v>15</v>
      </c>
    </row>
    <row r="89" spans="1:24" x14ac:dyDescent="0.3">
      <c r="A89" t="s">
        <v>768</v>
      </c>
      <c r="B89" t="s">
        <v>612</v>
      </c>
      <c r="C89">
        <v>8</v>
      </c>
      <c r="D89" t="s">
        <v>612</v>
      </c>
      <c r="E89">
        <v>8</v>
      </c>
      <c r="F89" s="27" t="s">
        <v>2044</v>
      </c>
      <c r="G89">
        <v>7</v>
      </c>
      <c r="H89" t="s">
        <v>859</v>
      </c>
      <c r="I89">
        <v>23</v>
      </c>
      <c r="K89">
        <v>0</v>
      </c>
      <c r="L89" t="s">
        <v>613</v>
      </c>
      <c r="M89">
        <v>2</v>
      </c>
      <c r="N89">
        <v>2</v>
      </c>
      <c r="O89">
        <v>2</v>
      </c>
      <c r="P89">
        <v>3</v>
      </c>
      <c r="Q89">
        <v>4</v>
      </c>
      <c r="R89">
        <v>2</v>
      </c>
      <c r="S89">
        <v>1</v>
      </c>
      <c r="T89">
        <v>3</v>
      </c>
      <c r="U89">
        <v>3</v>
      </c>
      <c r="V89">
        <v>4</v>
      </c>
      <c r="W89">
        <v>15</v>
      </c>
    </row>
    <row r="90" spans="1:24" x14ac:dyDescent="0.3">
      <c r="A90" t="s">
        <v>765</v>
      </c>
      <c r="B90" t="s">
        <v>612</v>
      </c>
      <c r="C90">
        <v>8</v>
      </c>
      <c r="D90" t="s">
        <v>612</v>
      </c>
      <c r="E90">
        <v>8</v>
      </c>
      <c r="F90" s="27" t="s">
        <v>2045</v>
      </c>
      <c r="G90">
        <v>7</v>
      </c>
      <c r="H90" t="s">
        <v>860</v>
      </c>
      <c r="I90">
        <v>21</v>
      </c>
      <c r="K90">
        <v>0</v>
      </c>
      <c r="L90" t="s">
        <v>613</v>
      </c>
      <c r="M90">
        <v>2</v>
      </c>
      <c r="N90">
        <v>2</v>
      </c>
      <c r="O90">
        <v>2</v>
      </c>
      <c r="P90">
        <v>3</v>
      </c>
      <c r="Q90">
        <v>4</v>
      </c>
      <c r="R90">
        <v>2</v>
      </c>
      <c r="S90">
        <v>1</v>
      </c>
      <c r="T90">
        <v>3</v>
      </c>
      <c r="U90">
        <v>3</v>
      </c>
      <c r="V90">
        <v>4</v>
      </c>
      <c r="W90">
        <v>15</v>
      </c>
    </row>
    <row r="91" spans="1:24" x14ac:dyDescent="0.3">
      <c r="A91" t="s">
        <v>768</v>
      </c>
      <c r="B91" t="s">
        <v>861</v>
      </c>
      <c r="C91">
        <v>10</v>
      </c>
      <c r="D91" t="s">
        <v>861</v>
      </c>
      <c r="E91">
        <v>10</v>
      </c>
      <c r="F91" s="27" t="s">
        <v>2046</v>
      </c>
      <c r="G91">
        <v>7</v>
      </c>
      <c r="H91" t="s">
        <v>862</v>
      </c>
      <c r="I91">
        <v>21</v>
      </c>
      <c r="J91" t="s">
        <v>2047</v>
      </c>
      <c r="K91">
        <v>71</v>
      </c>
      <c r="L91" t="s">
        <v>1136</v>
      </c>
      <c r="M91">
        <v>1</v>
      </c>
      <c r="N91">
        <v>1</v>
      </c>
      <c r="O91">
        <v>1</v>
      </c>
      <c r="P91">
        <v>2</v>
      </c>
      <c r="Q91">
        <v>3</v>
      </c>
      <c r="R91">
        <v>1</v>
      </c>
      <c r="S91">
        <v>1</v>
      </c>
      <c r="T91">
        <v>2</v>
      </c>
      <c r="U91">
        <v>2</v>
      </c>
      <c r="V91">
        <v>3</v>
      </c>
      <c r="W91">
        <v>20</v>
      </c>
    </row>
    <row r="92" spans="1:24" x14ac:dyDescent="0.3">
      <c r="A92" t="s">
        <v>768</v>
      </c>
      <c r="B92" t="s">
        <v>861</v>
      </c>
      <c r="C92">
        <v>10</v>
      </c>
      <c r="D92" t="s">
        <v>861</v>
      </c>
      <c r="E92">
        <v>10</v>
      </c>
      <c r="F92" s="27" t="s">
        <v>2048</v>
      </c>
      <c r="G92">
        <v>7</v>
      </c>
      <c r="H92" t="s">
        <v>863</v>
      </c>
      <c r="I92">
        <v>19</v>
      </c>
      <c r="J92" t="s">
        <v>2049</v>
      </c>
      <c r="K92">
        <v>74</v>
      </c>
      <c r="L92" t="s">
        <v>1136</v>
      </c>
      <c r="M92">
        <v>1</v>
      </c>
      <c r="N92">
        <v>1</v>
      </c>
      <c r="O92">
        <v>1</v>
      </c>
      <c r="P92">
        <v>2</v>
      </c>
      <c r="Q92">
        <v>3</v>
      </c>
      <c r="R92">
        <v>1</v>
      </c>
      <c r="S92">
        <v>1</v>
      </c>
      <c r="T92">
        <v>2</v>
      </c>
      <c r="U92">
        <v>2</v>
      </c>
      <c r="V92">
        <v>3</v>
      </c>
      <c r="W92">
        <v>20</v>
      </c>
    </row>
    <row r="93" spans="1:24" x14ac:dyDescent="0.3">
      <c r="A93" t="s">
        <v>768</v>
      </c>
      <c r="B93" t="s">
        <v>861</v>
      </c>
      <c r="C93">
        <v>10</v>
      </c>
      <c r="D93" t="s">
        <v>861</v>
      </c>
      <c r="E93">
        <v>10</v>
      </c>
      <c r="F93" s="27" t="s">
        <v>2050</v>
      </c>
      <c r="G93">
        <v>7</v>
      </c>
      <c r="H93" t="s">
        <v>864</v>
      </c>
      <c r="I93">
        <v>18</v>
      </c>
      <c r="J93" t="s">
        <v>2051</v>
      </c>
      <c r="K93">
        <v>75</v>
      </c>
      <c r="L93" t="s">
        <v>1136</v>
      </c>
      <c r="M93">
        <v>1</v>
      </c>
      <c r="N93">
        <v>1</v>
      </c>
      <c r="O93">
        <v>1</v>
      </c>
      <c r="P93">
        <v>2</v>
      </c>
      <c r="Q93">
        <v>3</v>
      </c>
      <c r="R93">
        <v>1</v>
      </c>
      <c r="S93">
        <v>1</v>
      </c>
      <c r="T93">
        <v>2</v>
      </c>
      <c r="U93">
        <v>2</v>
      </c>
      <c r="V93">
        <v>3</v>
      </c>
      <c r="W93">
        <v>20</v>
      </c>
    </row>
    <row r="94" spans="1:24" x14ac:dyDescent="0.3">
      <c r="A94" t="s">
        <v>768</v>
      </c>
      <c r="B94" t="s">
        <v>861</v>
      </c>
      <c r="C94">
        <v>10</v>
      </c>
      <c r="D94" t="s">
        <v>861</v>
      </c>
      <c r="E94">
        <v>10</v>
      </c>
      <c r="F94" s="27" t="s">
        <v>2052</v>
      </c>
      <c r="G94">
        <v>7</v>
      </c>
      <c r="H94" t="s">
        <v>865</v>
      </c>
      <c r="I94">
        <v>9</v>
      </c>
      <c r="J94" t="s">
        <v>2053</v>
      </c>
      <c r="K94">
        <v>84</v>
      </c>
      <c r="L94" t="s">
        <v>1136</v>
      </c>
      <c r="M94">
        <v>1</v>
      </c>
      <c r="N94">
        <v>1</v>
      </c>
      <c r="O94">
        <v>1</v>
      </c>
      <c r="P94">
        <v>2</v>
      </c>
      <c r="Q94">
        <v>3</v>
      </c>
      <c r="R94">
        <v>1</v>
      </c>
      <c r="S94">
        <v>1</v>
      </c>
      <c r="T94">
        <v>2</v>
      </c>
      <c r="U94">
        <v>2</v>
      </c>
      <c r="V94">
        <v>3</v>
      </c>
      <c r="W94">
        <v>20</v>
      </c>
    </row>
    <row r="95" spans="1:24" x14ac:dyDescent="0.3">
      <c r="A95" t="s">
        <v>767</v>
      </c>
      <c r="B95" t="s">
        <v>617</v>
      </c>
      <c r="C95">
        <v>6</v>
      </c>
      <c r="D95" t="s">
        <v>617</v>
      </c>
      <c r="E95">
        <v>6</v>
      </c>
      <c r="F95" s="27" t="s">
        <v>2054</v>
      </c>
      <c r="G95">
        <v>7</v>
      </c>
      <c r="H95" t="s">
        <v>866</v>
      </c>
      <c r="I95">
        <v>18</v>
      </c>
      <c r="J95" t="s">
        <v>2055</v>
      </c>
      <c r="K95">
        <v>58</v>
      </c>
      <c r="L95" t="s">
        <v>40</v>
      </c>
      <c r="M95">
        <v>2</v>
      </c>
      <c r="N95">
        <v>2</v>
      </c>
      <c r="O95">
        <v>2</v>
      </c>
      <c r="P95">
        <v>3</v>
      </c>
      <c r="Q95">
        <v>4</v>
      </c>
      <c r="R95">
        <v>2</v>
      </c>
      <c r="S95">
        <v>1</v>
      </c>
      <c r="T95">
        <v>3</v>
      </c>
      <c r="U95">
        <v>3</v>
      </c>
      <c r="V95">
        <v>4</v>
      </c>
      <c r="W95">
        <v>18</v>
      </c>
      <c r="X95" t="s">
        <v>867</v>
      </c>
    </row>
    <row r="96" spans="1:24" x14ac:dyDescent="0.3">
      <c r="A96" t="s">
        <v>768</v>
      </c>
      <c r="B96" t="s">
        <v>617</v>
      </c>
      <c r="C96">
        <v>6</v>
      </c>
      <c r="D96" t="s">
        <v>617</v>
      </c>
      <c r="E96">
        <v>6</v>
      </c>
      <c r="F96" s="27" t="s">
        <v>2056</v>
      </c>
      <c r="G96">
        <v>7</v>
      </c>
      <c r="H96" t="s">
        <v>868</v>
      </c>
      <c r="I96">
        <v>19</v>
      </c>
      <c r="J96" t="s">
        <v>2055</v>
      </c>
      <c r="K96">
        <v>58</v>
      </c>
      <c r="L96" t="s">
        <v>2487</v>
      </c>
      <c r="M96">
        <v>2</v>
      </c>
      <c r="N96">
        <v>2</v>
      </c>
      <c r="O96">
        <v>2</v>
      </c>
      <c r="P96">
        <v>3</v>
      </c>
      <c r="Q96">
        <v>4</v>
      </c>
      <c r="R96">
        <v>2</v>
      </c>
      <c r="S96">
        <v>1</v>
      </c>
      <c r="T96">
        <v>3</v>
      </c>
      <c r="U96">
        <v>3</v>
      </c>
      <c r="V96">
        <v>4</v>
      </c>
      <c r="W96">
        <v>18</v>
      </c>
    </row>
    <row r="97" spans="1:24" x14ac:dyDescent="0.3">
      <c r="A97" t="s">
        <v>768</v>
      </c>
      <c r="B97" t="s">
        <v>617</v>
      </c>
      <c r="C97">
        <v>6</v>
      </c>
      <c r="D97" t="s">
        <v>617</v>
      </c>
      <c r="E97">
        <v>6</v>
      </c>
      <c r="F97" s="27" t="s">
        <v>2057</v>
      </c>
      <c r="G97">
        <v>7</v>
      </c>
      <c r="H97" t="s">
        <v>2488</v>
      </c>
      <c r="I97">
        <v>23</v>
      </c>
      <c r="J97" t="s">
        <v>2055</v>
      </c>
      <c r="K97">
        <v>58</v>
      </c>
      <c r="L97" t="s">
        <v>2487</v>
      </c>
      <c r="M97">
        <v>2</v>
      </c>
      <c r="N97">
        <v>2</v>
      </c>
      <c r="O97">
        <v>2</v>
      </c>
      <c r="P97">
        <v>3</v>
      </c>
      <c r="Q97">
        <v>4</v>
      </c>
      <c r="R97">
        <v>2</v>
      </c>
      <c r="S97">
        <v>1</v>
      </c>
      <c r="T97">
        <v>3</v>
      </c>
      <c r="U97">
        <v>3</v>
      </c>
      <c r="V97">
        <v>4</v>
      </c>
      <c r="W97">
        <v>18</v>
      </c>
    </row>
    <row r="98" spans="1:24" x14ac:dyDescent="0.3">
      <c r="A98" t="s">
        <v>767</v>
      </c>
      <c r="B98" t="s">
        <v>617</v>
      </c>
      <c r="C98">
        <v>6</v>
      </c>
      <c r="D98" t="s">
        <v>617</v>
      </c>
      <c r="E98">
        <v>6</v>
      </c>
      <c r="F98" s="27" t="s">
        <v>2058</v>
      </c>
      <c r="G98">
        <v>7</v>
      </c>
      <c r="H98" t="s">
        <v>869</v>
      </c>
      <c r="I98">
        <v>12</v>
      </c>
      <c r="J98" t="s">
        <v>2055</v>
      </c>
      <c r="K98">
        <v>58</v>
      </c>
      <c r="L98" t="s">
        <v>2489</v>
      </c>
      <c r="M98">
        <v>1</v>
      </c>
      <c r="N98">
        <v>1</v>
      </c>
      <c r="O98">
        <v>1</v>
      </c>
      <c r="P98">
        <v>2</v>
      </c>
      <c r="Q98">
        <v>3</v>
      </c>
      <c r="R98">
        <v>1</v>
      </c>
      <c r="S98">
        <v>1</v>
      </c>
      <c r="T98">
        <v>2</v>
      </c>
      <c r="U98">
        <v>2</v>
      </c>
      <c r="V98">
        <v>3</v>
      </c>
      <c r="W98">
        <v>18</v>
      </c>
    </row>
    <row r="99" spans="1:24" x14ac:dyDescent="0.3">
      <c r="A99" t="s">
        <v>768</v>
      </c>
      <c r="B99" t="s">
        <v>617</v>
      </c>
      <c r="C99">
        <v>6</v>
      </c>
      <c r="D99" t="s">
        <v>617</v>
      </c>
      <c r="E99">
        <v>6</v>
      </c>
      <c r="F99" s="27" t="s">
        <v>2059</v>
      </c>
      <c r="G99">
        <v>7</v>
      </c>
      <c r="H99" t="s">
        <v>870</v>
      </c>
      <c r="I99">
        <v>17</v>
      </c>
      <c r="J99" t="s">
        <v>2055</v>
      </c>
      <c r="K99">
        <v>58</v>
      </c>
      <c r="L99" t="s">
        <v>2487</v>
      </c>
      <c r="M99">
        <v>2</v>
      </c>
      <c r="N99">
        <v>2</v>
      </c>
      <c r="O99">
        <v>2</v>
      </c>
      <c r="P99">
        <v>3</v>
      </c>
      <c r="Q99">
        <v>4</v>
      </c>
      <c r="R99">
        <v>2</v>
      </c>
      <c r="S99">
        <v>1</v>
      </c>
      <c r="T99">
        <v>3</v>
      </c>
      <c r="U99">
        <v>3</v>
      </c>
      <c r="V99">
        <v>4</v>
      </c>
      <c r="W99">
        <v>18</v>
      </c>
    </row>
    <row r="100" spans="1:24" x14ac:dyDescent="0.3">
      <c r="A100" t="s">
        <v>768</v>
      </c>
      <c r="B100" t="s">
        <v>617</v>
      </c>
      <c r="C100">
        <v>6</v>
      </c>
      <c r="D100" t="s">
        <v>617</v>
      </c>
      <c r="E100">
        <v>6</v>
      </c>
      <c r="F100" s="27" t="s">
        <v>2060</v>
      </c>
      <c r="G100">
        <v>7</v>
      </c>
      <c r="H100" t="s">
        <v>871</v>
      </c>
      <c r="I100">
        <v>19</v>
      </c>
      <c r="J100" t="s">
        <v>2055</v>
      </c>
      <c r="K100">
        <v>58</v>
      </c>
      <c r="L100" t="s">
        <v>2487</v>
      </c>
      <c r="M100">
        <v>2</v>
      </c>
      <c r="N100">
        <v>2</v>
      </c>
      <c r="O100">
        <v>2</v>
      </c>
      <c r="P100">
        <v>3</v>
      </c>
      <c r="Q100">
        <v>4</v>
      </c>
      <c r="R100">
        <v>2</v>
      </c>
      <c r="S100">
        <v>1</v>
      </c>
      <c r="T100">
        <v>3</v>
      </c>
      <c r="U100">
        <v>3</v>
      </c>
      <c r="V100">
        <v>4</v>
      </c>
      <c r="W100">
        <v>18</v>
      </c>
    </row>
    <row r="101" spans="1:24" x14ac:dyDescent="0.3">
      <c r="A101" t="s">
        <v>768</v>
      </c>
      <c r="B101" t="s">
        <v>617</v>
      </c>
      <c r="C101">
        <v>6</v>
      </c>
      <c r="D101" t="s">
        <v>617</v>
      </c>
      <c r="E101">
        <v>6</v>
      </c>
      <c r="F101" s="27" t="s">
        <v>2061</v>
      </c>
      <c r="G101">
        <v>7</v>
      </c>
      <c r="H101" t="s">
        <v>872</v>
      </c>
      <c r="I101">
        <v>18</v>
      </c>
      <c r="J101" t="s">
        <v>2055</v>
      </c>
      <c r="K101">
        <v>58</v>
      </c>
      <c r="L101" t="s">
        <v>2487</v>
      </c>
      <c r="M101">
        <v>2</v>
      </c>
      <c r="N101">
        <v>2</v>
      </c>
      <c r="O101">
        <v>2</v>
      </c>
      <c r="P101">
        <v>3</v>
      </c>
      <c r="Q101">
        <v>4</v>
      </c>
      <c r="R101">
        <v>2</v>
      </c>
      <c r="S101">
        <v>1</v>
      </c>
      <c r="T101">
        <v>3</v>
      </c>
      <c r="U101">
        <v>3</v>
      </c>
      <c r="V101">
        <v>4</v>
      </c>
      <c r="W101">
        <v>18</v>
      </c>
    </row>
    <row r="102" spans="1:24" x14ac:dyDescent="0.3">
      <c r="A102" t="s">
        <v>767</v>
      </c>
      <c r="B102" t="s">
        <v>617</v>
      </c>
      <c r="C102">
        <v>6</v>
      </c>
      <c r="D102" t="s">
        <v>617</v>
      </c>
      <c r="E102">
        <v>6</v>
      </c>
      <c r="F102" s="27" t="s">
        <v>2062</v>
      </c>
      <c r="G102">
        <v>7</v>
      </c>
      <c r="H102" t="s">
        <v>873</v>
      </c>
      <c r="I102">
        <v>13</v>
      </c>
      <c r="J102" t="s">
        <v>2055</v>
      </c>
      <c r="K102">
        <v>58</v>
      </c>
      <c r="L102" t="s">
        <v>2489</v>
      </c>
      <c r="M102">
        <v>1</v>
      </c>
      <c r="N102">
        <v>1</v>
      </c>
      <c r="O102">
        <v>1</v>
      </c>
      <c r="P102">
        <v>2</v>
      </c>
      <c r="Q102">
        <v>3</v>
      </c>
      <c r="R102">
        <v>1</v>
      </c>
      <c r="S102">
        <v>1</v>
      </c>
      <c r="T102">
        <v>2</v>
      </c>
      <c r="U102">
        <v>2</v>
      </c>
      <c r="V102">
        <v>3</v>
      </c>
      <c r="W102">
        <v>18</v>
      </c>
    </row>
    <row r="103" spans="1:24" x14ac:dyDescent="0.3">
      <c r="A103" t="s">
        <v>768</v>
      </c>
      <c r="B103" t="s">
        <v>617</v>
      </c>
      <c r="C103">
        <v>6</v>
      </c>
      <c r="D103" t="s">
        <v>617</v>
      </c>
      <c r="E103">
        <v>6</v>
      </c>
      <c r="F103" s="27" t="s">
        <v>2063</v>
      </c>
      <c r="G103">
        <v>7</v>
      </c>
      <c r="H103" t="s">
        <v>874</v>
      </c>
      <c r="I103">
        <v>18</v>
      </c>
      <c r="J103" t="s">
        <v>2055</v>
      </c>
      <c r="K103">
        <v>58</v>
      </c>
      <c r="L103" t="s">
        <v>2487</v>
      </c>
      <c r="M103">
        <v>2</v>
      </c>
      <c r="N103">
        <v>2</v>
      </c>
      <c r="O103">
        <v>2</v>
      </c>
      <c r="P103">
        <v>3</v>
      </c>
      <c r="Q103">
        <v>4</v>
      </c>
      <c r="R103">
        <v>2</v>
      </c>
      <c r="S103">
        <v>1</v>
      </c>
      <c r="T103">
        <v>3</v>
      </c>
      <c r="U103">
        <v>3</v>
      </c>
      <c r="V103">
        <v>4</v>
      </c>
      <c r="W103">
        <v>18</v>
      </c>
    </row>
    <row r="104" spans="1:24" x14ac:dyDescent="0.3">
      <c r="A104" t="s">
        <v>768</v>
      </c>
      <c r="B104" t="s">
        <v>617</v>
      </c>
      <c r="C104">
        <v>6</v>
      </c>
      <c r="D104" t="s">
        <v>617</v>
      </c>
      <c r="E104">
        <v>6</v>
      </c>
      <c r="F104" s="27" t="s">
        <v>2064</v>
      </c>
      <c r="G104">
        <v>7</v>
      </c>
      <c r="H104" t="s">
        <v>875</v>
      </c>
      <c r="I104">
        <v>27</v>
      </c>
      <c r="J104" t="s">
        <v>2055</v>
      </c>
      <c r="K104">
        <v>58</v>
      </c>
      <c r="L104" t="s">
        <v>2487</v>
      </c>
      <c r="M104">
        <v>2</v>
      </c>
      <c r="N104">
        <v>2</v>
      </c>
      <c r="O104">
        <v>2</v>
      </c>
      <c r="P104">
        <v>3</v>
      </c>
      <c r="Q104">
        <v>4</v>
      </c>
      <c r="R104">
        <v>2</v>
      </c>
      <c r="S104">
        <v>1</v>
      </c>
      <c r="T104">
        <v>3</v>
      </c>
      <c r="U104">
        <v>3</v>
      </c>
      <c r="V104">
        <v>4</v>
      </c>
      <c r="W104">
        <v>18</v>
      </c>
      <c r="X104" t="s">
        <v>876</v>
      </c>
    </row>
    <row r="105" spans="1:24" x14ac:dyDescent="0.3">
      <c r="A105" t="s">
        <v>768</v>
      </c>
      <c r="B105" t="s">
        <v>1926</v>
      </c>
      <c r="C105">
        <v>6</v>
      </c>
      <c r="D105" t="s">
        <v>1927</v>
      </c>
      <c r="E105">
        <v>13</v>
      </c>
      <c r="F105" s="27" t="s">
        <v>1928</v>
      </c>
      <c r="G105">
        <v>7</v>
      </c>
      <c r="H105" t="s">
        <v>1929</v>
      </c>
      <c r="I105">
        <v>33</v>
      </c>
      <c r="J105" t="s">
        <v>2065</v>
      </c>
      <c r="K105">
        <v>85</v>
      </c>
      <c r="L105" t="s">
        <v>605</v>
      </c>
      <c r="M105">
        <v>1</v>
      </c>
      <c r="N105">
        <v>1</v>
      </c>
      <c r="O105">
        <v>1</v>
      </c>
      <c r="P105">
        <v>1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5</v>
      </c>
    </row>
    <row r="106" spans="1:24" x14ac:dyDescent="0.3">
      <c r="A106" t="s">
        <v>768</v>
      </c>
      <c r="B106" t="s">
        <v>1870</v>
      </c>
      <c r="C106">
        <v>10</v>
      </c>
      <c r="D106" t="s">
        <v>1871</v>
      </c>
      <c r="E106">
        <v>12</v>
      </c>
      <c r="F106" s="27" t="s">
        <v>2066</v>
      </c>
      <c r="G106">
        <v>7</v>
      </c>
      <c r="H106" t="s">
        <v>1871</v>
      </c>
      <c r="I106">
        <v>12</v>
      </c>
      <c r="J106" t="s">
        <v>2067</v>
      </c>
      <c r="K106">
        <v>65</v>
      </c>
      <c r="L106" t="s">
        <v>40</v>
      </c>
      <c r="M106">
        <v>2</v>
      </c>
      <c r="N106">
        <v>2</v>
      </c>
      <c r="O106">
        <v>2</v>
      </c>
      <c r="P106">
        <v>3</v>
      </c>
      <c r="Q106">
        <v>4</v>
      </c>
      <c r="R106">
        <v>2</v>
      </c>
      <c r="S106">
        <v>1</v>
      </c>
      <c r="T106">
        <v>3</v>
      </c>
      <c r="U106">
        <v>3</v>
      </c>
      <c r="V106">
        <v>4</v>
      </c>
      <c r="W106">
        <v>15</v>
      </c>
    </row>
    <row r="107" spans="1:24" x14ac:dyDescent="0.3">
      <c r="A107" t="s">
        <v>767</v>
      </c>
      <c r="B107" t="s">
        <v>604</v>
      </c>
      <c r="C107">
        <v>10</v>
      </c>
      <c r="D107" t="s">
        <v>877</v>
      </c>
      <c r="E107">
        <v>14</v>
      </c>
      <c r="F107" s="27" t="s">
        <v>2068</v>
      </c>
      <c r="G107">
        <v>7</v>
      </c>
      <c r="H107" t="s">
        <v>878</v>
      </c>
      <c r="I107">
        <v>13</v>
      </c>
      <c r="J107" t="s">
        <v>2069</v>
      </c>
      <c r="K107">
        <v>85</v>
      </c>
      <c r="L107" t="s">
        <v>1136</v>
      </c>
      <c r="M107">
        <v>3</v>
      </c>
      <c r="N107">
        <v>3</v>
      </c>
      <c r="O107">
        <v>3</v>
      </c>
      <c r="P107">
        <v>3</v>
      </c>
      <c r="Q107">
        <v>3</v>
      </c>
      <c r="R107">
        <v>3</v>
      </c>
      <c r="S107">
        <v>1</v>
      </c>
      <c r="T107">
        <v>3</v>
      </c>
      <c r="U107">
        <v>3</v>
      </c>
      <c r="V107">
        <v>3</v>
      </c>
      <c r="W107">
        <v>25</v>
      </c>
    </row>
    <row r="108" spans="1:24" x14ac:dyDescent="0.3">
      <c r="A108" t="s">
        <v>767</v>
      </c>
      <c r="B108" t="s">
        <v>604</v>
      </c>
      <c r="C108">
        <v>10</v>
      </c>
      <c r="D108" t="s">
        <v>877</v>
      </c>
      <c r="E108">
        <v>14</v>
      </c>
      <c r="F108" s="27" t="s">
        <v>2070</v>
      </c>
      <c r="G108">
        <v>7</v>
      </c>
      <c r="H108" t="s">
        <v>879</v>
      </c>
      <c r="I108">
        <v>10</v>
      </c>
      <c r="J108" t="s">
        <v>2071</v>
      </c>
      <c r="K108">
        <v>86</v>
      </c>
      <c r="L108" t="s">
        <v>1136</v>
      </c>
      <c r="M108">
        <v>3</v>
      </c>
      <c r="N108">
        <v>3</v>
      </c>
      <c r="O108">
        <v>3</v>
      </c>
      <c r="P108">
        <v>3</v>
      </c>
      <c r="Q108">
        <v>3</v>
      </c>
      <c r="R108">
        <v>3</v>
      </c>
      <c r="S108">
        <v>1</v>
      </c>
      <c r="T108">
        <v>3</v>
      </c>
      <c r="U108">
        <v>3</v>
      </c>
      <c r="V108">
        <v>3</v>
      </c>
      <c r="W108">
        <v>25</v>
      </c>
    </row>
    <row r="109" spans="1:24" x14ac:dyDescent="0.3">
      <c r="A109" t="s">
        <v>768</v>
      </c>
      <c r="B109" t="s">
        <v>606</v>
      </c>
      <c r="C109">
        <v>4</v>
      </c>
      <c r="D109" t="s">
        <v>606</v>
      </c>
      <c r="E109">
        <v>4</v>
      </c>
      <c r="F109" s="27" t="s">
        <v>2072</v>
      </c>
      <c r="G109">
        <v>7</v>
      </c>
      <c r="H109" t="s">
        <v>880</v>
      </c>
      <c r="I109">
        <v>18</v>
      </c>
      <c r="J109" t="s">
        <v>2073</v>
      </c>
      <c r="K109">
        <v>60</v>
      </c>
      <c r="L109" t="s">
        <v>603</v>
      </c>
      <c r="M109">
        <v>3</v>
      </c>
      <c r="N109">
        <v>3</v>
      </c>
      <c r="O109">
        <v>3</v>
      </c>
      <c r="P109">
        <v>4</v>
      </c>
      <c r="Q109">
        <v>4</v>
      </c>
      <c r="R109">
        <v>3</v>
      </c>
      <c r="S109">
        <v>1</v>
      </c>
      <c r="T109">
        <v>4</v>
      </c>
      <c r="U109">
        <v>4</v>
      </c>
      <c r="V109">
        <v>4</v>
      </c>
      <c r="W109">
        <v>18</v>
      </c>
    </row>
    <row r="110" spans="1:24" x14ac:dyDescent="0.3">
      <c r="A110" t="s">
        <v>768</v>
      </c>
      <c r="B110" t="s">
        <v>606</v>
      </c>
      <c r="C110">
        <v>4</v>
      </c>
      <c r="D110" t="s">
        <v>606</v>
      </c>
      <c r="E110">
        <v>4</v>
      </c>
      <c r="F110" s="27" t="s">
        <v>2074</v>
      </c>
      <c r="G110">
        <v>7</v>
      </c>
      <c r="H110" t="s">
        <v>1886</v>
      </c>
      <c r="I110">
        <v>15</v>
      </c>
      <c r="J110" t="s">
        <v>2075</v>
      </c>
      <c r="K110">
        <v>32</v>
      </c>
      <c r="L110" t="s">
        <v>603</v>
      </c>
      <c r="M110">
        <v>3</v>
      </c>
      <c r="N110">
        <v>3</v>
      </c>
      <c r="O110">
        <v>3</v>
      </c>
      <c r="P110">
        <v>4</v>
      </c>
      <c r="Q110">
        <v>4</v>
      </c>
      <c r="R110">
        <v>3</v>
      </c>
      <c r="S110">
        <v>1</v>
      </c>
      <c r="T110">
        <v>4</v>
      </c>
      <c r="U110">
        <v>4</v>
      </c>
      <c r="V110">
        <v>4</v>
      </c>
      <c r="W110">
        <v>18</v>
      </c>
    </row>
    <row r="111" spans="1:24" x14ac:dyDescent="0.3">
      <c r="A111" t="s">
        <v>768</v>
      </c>
      <c r="B111" t="s">
        <v>606</v>
      </c>
      <c r="C111">
        <v>4</v>
      </c>
      <c r="D111" t="s">
        <v>606</v>
      </c>
      <c r="E111">
        <v>4</v>
      </c>
      <c r="F111" s="27" t="s">
        <v>2076</v>
      </c>
      <c r="G111">
        <v>7</v>
      </c>
      <c r="H111" t="s">
        <v>881</v>
      </c>
      <c r="I111">
        <v>22</v>
      </c>
      <c r="J111" t="s">
        <v>2077</v>
      </c>
      <c r="K111">
        <v>17</v>
      </c>
      <c r="L111" t="s">
        <v>603</v>
      </c>
      <c r="M111">
        <v>3</v>
      </c>
      <c r="N111">
        <v>3</v>
      </c>
      <c r="O111">
        <v>3</v>
      </c>
      <c r="P111">
        <v>4</v>
      </c>
      <c r="Q111">
        <v>4</v>
      </c>
      <c r="R111">
        <v>3</v>
      </c>
      <c r="S111">
        <v>1</v>
      </c>
      <c r="T111">
        <v>4</v>
      </c>
      <c r="U111">
        <v>4</v>
      </c>
      <c r="V111">
        <v>4</v>
      </c>
      <c r="W111">
        <v>14</v>
      </c>
    </row>
    <row r="112" spans="1:24" x14ac:dyDescent="0.3">
      <c r="A112" t="s">
        <v>768</v>
      </c>
      <c r="B112" t="s">
        <v>606</v>
      </c>
      <c r="C112">
        <v>4</v>
      </c>
      <c r="D112" t="s">
        <v>606</v>
      </c>
      <c r="E112">
        <v>4</v>
      </c>
      <c r="F112" s="27" t="s">
        <v>2078</v>
      </c>
      <c r="G112">
        <v>7</v>
      </c>
      <c r="H112" t="s">
        <v>882</v>
      </c>
      <c r="I112">
        <v>23</v>
      </c>
      <c r="J112" t="s">
        <v>2079</v>
      </c>
      <c r="K112">
        <v>58</v>
      </c>
      <c r="L112" t="s">
        <v>603</v>
      </c>
      <c r="M112">
        <v>3</v>
      </c>
      <c r="N112">
        <v>3</v>
      </c>
      <c r="O112">
        <v>3</v>
      </c>
      <c r="P112">
        <v>4</v>
      </c>
      <c r="Q112">
        <v>4</v>
      </c>
      <c r="R112">
        <v>3</v>
      </c>
      <c r="S112">
        <v>1</v>
      </c>
      <c r="T112">
        <v>4</v>
      </c>
      <c r="U112">
        <v>4</v>
      </c>
      <c r="V112">
        <v>4</v>
      </c>
      <c r="W112">
        <v>18</v>
      </c>
    </row>
    <row r="113" spans="1:23" x14ac:dyDescent="0.3">
      <c r="A113" t="s">
        <v>768</v>
      </c>
      <c r="B113" t="s">
        <v>606</v>
      </c>
      <c r="C113">
        <v>4</v>
      </c>
      <c r="D113" t="s">
        <v>606</v>
      </c>
      <c r="E113">
        <v>4</v>
      </c>
      <c r="F113" s="27" t="s">
        <v>2080</v>
      </c>
      <c r="G113">
        <v>7</v>
      </c>
      <c r="H113" t="s">
        <v>1131</v>
      </c>
      <c r="I113">
        <v>12</v>
      </c>
      <c r="J113" t="s">
        <v>2081</v>
      </c>
      <c r="K113">
        <v>49</v>
      </c>
      <c r="L113" t="s">
        <v>603</v>
      </c>
      <c r="M113">
        <v>3</v>
      </c>
      <c r="N113">
        <v>3</v>
      </c>
      <c r="O113">
        <v>3</v>
      </c>
      <c r="P113">
        <v>4</v>
      </c>
      <c r="Q113">
        <v>4</v>
      </c>
      <c r="R113">
        <v>3</v>
      </c>
      <c r="S113">
        <v>1</v>
      </c>
      <c r="T113">
        <v>4</v>
      </c>
      <c r="U113">
        <v>4</v>
      </c>
      <c r="V113">
        <v>4</v>
      </c>
      <c r="W113">
        <v>18</v>
      </c>
    </row>
    <row r="114" spans="1:23" x14ac:dyDescent="0.3">
      <c r="A114" t="s">
        <v>768</v>
      </c>
      <c r="B114" t="s">
        <v>606</v>
      </c>
      <c r="C114">
        <v>4</v>
      </c>
      <c r="D114" t="s">
        <v>606</v>
      </c>
      <c r="E114">
        <v>4</v>
      </c>
      <c r="F114" s="27" t="s">
        <v>2082</v>
      </c>
      <c r="G114">
        <v>7</v>
      </c>
      <c r="H114" t="s">
        <v>883</v>
      </c>
      <c r="I114">
        <v>10</v>
      </c>
      <c r="J114" t="s">
        <v>2083</v>
      </c>
      <c r="K114">
        <v>36</v>
      </c>
      <c r="L114" t="s">
        <v>603</v>
      </c>
      <c r="M114">
        <v>3</v>
      </c>
      <c r="N114">
        <v>3</v>
      </c>
      <c r="O114">
        <v>3</v>
      </c>
      <c r="P114">
        <v>4</v>
      </c>
      <c r="Q114">
        <v>4</v>
      </c>
      <c r="R114">
        <v>3</v>
      </c>
      <c r="S114">
        <v>1</v>
      </c>
      <c r="T114">
        <v>4</v>
      </c>
      <c r="U114">
        <v>4</v>
      </c>
      <c r="V114">
        <v>4</v>
      </c>
      <c r="W114">
        <v>30</v>
      </c>
    </row>
    <row r="115" spans="1:23" x14ac:dyDescent="0.3">
      <c r="A115" t="s">
        <v>768</v>
      </c>
      <c r="B115" t="s">
        <v>606</v>
      </c>
      <c r="C115">
        <v>4</v>
      </c>
      <c r="D115" t="s">
        <v>606</v>
      </c>
      <c r="E115">
        <v>4</v>
      </c>
      <c r="F115" s="27" t="s">
        <v>2084</v>
      </c>
      <c r="G115">
        <v>7</v>
      </c>
      <c r="H115" t="s">
        <v>884</v>
      </c>
      <c r="I115">
        <v>27</v>
      </c>
      <c r="J115" t="s">
        <v>2085</v>
      </c>
      <c r="K115">
        <v>35</v>
      </c>
      <c r="L115" t="s">
        <v>603</v>
      </c>
      <c r="M115">
        <v>3</v>
      </c>
      <c r="N115">
        <v>3</v>
      </c>
      <c r="O115">
        <v>3</v>
      </c>
      <c r="P115">
        <v>4</v>
      </c>
      <c r="Q115">
        <v>4</v>
      </c>
      <c r="R115">
        <v>3</v>
      </c>
      <c r="S115">
        <v>1</v>
      </c>
      <c r="T115">
        <v>4</v>
      </c>
      <c r="U115">
        <v>4</v>
      </c>
      <c r="V115">
        <v>4</v>
      </c>
      <c r="W115">
        <v>15</v>
      </c>
    </row>
    <row r="116" spans="1:23" x14ac:dyDescent="0.3">
      <c r="A116" t="s">
        <v>768</v>
      </c>
      <c r="B116" t="s">
        <v>606</v>
      </c>
      <c r="C116">
        <v>4</v>
      </c>
      <c r="D116" t="s">
        <v>606</v>
      </c>
      <c r="E116">
        <v>4</v>
      </c>
      <c r="F116" s="27" t="s">
        <v>2086</v>
      </c>
      <c r="G116">
        <v>7</v>
      </c>
      <c r="H116" t="s">
        <v>1887</v>
      </c>
      <c r="I116">
        <v>24</v>
      </c>
      <c r="J116" t="s">
        <v>2087</v>
      </c>
      <c r="K116">
        <v>60</v>
      </c>
      <c r="L116" t="s">
        <v>603</v>
      </c>
      <c r="M116">
        <v>3</v>
      </c>
      <c r="N116">
        <v>3</v>
      </c>
      <c r="O116">
        <v>3</v>
      </c>
      <c r="P116">
        <v>4</v>
      </c>
      <c r="Q116">
        <v>4</v>
      </c>
      <c r="R116">
        <v>3</v>
      </c>
      <c r="S116">
        <v>1</v>
      </c>
      <c r="T116">
        <v>4</v>
      </c>
      <c r="U116">
        <v>4</v>
      </c>
      <c r="V116">
        <v>4</v>
      </c>
      <c r="W116">
        <v>20</v>
      </c>
    </row>
    <row r="117" spans="1:23" x14ac:dyDescent="0.3">
      <c r="A117" t="s">
        <v>768</v>
      </c>
      <c r="B117" t="s">
        <v>606</v>
      </c>
      <c r="C117">
        <v>4</v>
      </c>
      <c r="D117" t="s">
        <v>606</v>
      </c>
      <c r="E117">
        <v>4</v>
      </c>
      <c r="F117" s="27" t="s">
        <v>3322</v>
      </c>
      <c r="G117">
        <v>7</v>
      </c>
      <c r="H117" t="s">
        <v>3323</v>
      </c>
      <c r="I117">
        <v>21</v>
      </c>
      <c r="J117" t="s">
        <v>2088</v>
      </c>
      <c r="K117">
        <v>63</v>
      </c>
      <c r="L117" t="s">
        <v>603</v>
      </c>
      <c r="M117">
        <v>3</v>
      </c>
      <c r="N117">
        <v>3</v>
      </c>
      <c r="O117">
        <v>3</v>
      </c>
      <c r="P117">
        <v>4</v>
      </c>
      <c r="Q117">
        <v>4</v>
      </c>
      <c r="R117">
        <v>3</v>
      </c>
      <c r="S117">
        <v>1</v>
      </c>
      <c r="T117">
        <v>4</v>
      </c>
      <c r="U117">
        <v>4</v>
      </c>
      <c r="V117">
        <v>4</v>
      </c>
      <c r="W117">
        <v>15</v>
      </c>
    </row>
    <row r="118" spans="1:23" x14ac:dyDescent="0.3">
      <c r="A118" t="s">
        <v>768</v>
      </c>
      <c r="B118" t="s">
        <v>606</v>
      </c>
      <c r="C118">
        <v>4</v>
      </c>
      <c r="D118" t="s">
        <v>606</v>
      </c>
      <c r="E118">
        <v>4</v>
      </c>
      <c r="F118" s="27" t="s">
        <v>3324</v>
      </c>
      <c r="G118">
        <v>7</v>
      </c>
      <c r="H118" t="s">
        <v>3325</v>
      </c>
      <c r="I118">
        <v>24</v>
      </c>
      <c r="J118" t="s">
        <v>2088</v>
      </c>
      <c r="K118">
        <v>63</v>
      </c>
      <c r="L118" t="s">
        <v>603</v>
      </c>
      <c r="M118">
        <v>3</v>
      </c>
      <c r="N118">
        <v>3</v>
      </c>
      <c r="O118">
        <v>3</v>
      </c>
      <c r="P118">
        <v>4</v>
      </c>
      <c r="Q118">
        <v>4</v>
      </c>
      <c r="R118">
        <v>3</v>
      </c>
      <c r="S118">
        <v>1</v>
      </c>
      <c r="T118">
        <v>4</v>
      </c>
      <c r="U118">
        <v>4</v>
      </c>
      <c r="V118">
        <v>4</v>
      </c>
      <c r="W118">
        <v>15</v>
      </c>
    </row>
    <row r="119" spans="1:23" x14ac:dyDescent="0.3">
      <c r="A119" t="s">
        <v>768</v>
      </c>
      <c r="B119" t="s">
        <v>606</v>
      </c>
      <c r="C119">
        <v>4</v>
      </c>
      <c r="D119" t="s">
        <v>606</v>
      </c>
      <c r="E119">
        <v>4</v>
      </c>
      <c r="F119" s="27" t="s">
        <v>2089</v>
      </c>
      <c r="G119">
        <v>7</v>
      </c>
      <c r="H119" t="s">
        <v>2090</v>
      </c>
      <c r="I119">
        <v>20</v>
      </c>
      <c r="J119" t="s">
        <v>2091</v>
      </c>
      <c r="K119">
        <v>71</v>
      </c>
      <c r="L119" t="s">
        <v>1136</v>
      </c>
      <c r="M119">
        <v>3</v>
      </c>
      <c r="N119">
        <v>3</v>
      </c>
      <c r="O119">
        <v>3</v>
      </c>
      <c r="P119">
        <v>4</v>
      </c>
      <c r="Q119">
        <v>4</v>
      </c>
      <c r="R119">
        <v>3</v>
      </c>
      <c r="S119">
        <v>1</v>
      </c>
      <c r="T119">
        <v>4</v>
      </c>
      <c r="U119">
        <v>4</v>
      </c>
      <c r="V119">
        <v>4</v>
      </c>
      <c r="W119">
        <v>20</v>
      </c>
    </row>
    <row r="120" spans="1:23" hidden="1" x14ac:dyDescent="0.3">
      <c r="A120" t="s">
        <v>768</v>
      </c>
      <c r="B120" t="s">
        <v>610</v>
      </c>
      <c r="C120">
        <v>5</v>
      </c>
      <c r="D120" t="s">
        <v>610</v>
      </c>
      <c r="E120">
        <v>5</v>
      </c>
      <c r="F120" s="27" t="s">
        <v>2092</v>
      </c>
      <c r="G120">
        <v>7</v>
      </c>
      <c r="H120" t="s">
        <v>885</v>
      </c>
      <c r="I120">
        <v>27</v>
      </c>
      <c r="K120">
        <v>0</v>
      </c>
      <c r="L120" t="s">
        <v>609</v>
      </c>
      <c r="M120">
        <v>2</v>
      </c>
      <c r="N120">
        <v>2</v>
      </c>
      <c r="O120">
        <v>2</v>
      </c>
      <c r="P120">
        <v>3</v>
      </c>
      <c r="Q120">
        <v>4</v>
      </c>
      <c r="R120">
        <v>2</v>
      </c>
      <c r="S120">
        <v>1</v>
      </c>
      <c r="T120">
        <v>3</v>
      </c>
      <c r="U120">
        <v>3</v>
      </c>
      <c r="V120">
        <v>4</v>
      </c>
      <c r="W120">
        <v>25</v>
      </c>
    </row>
    <row r="121" spans="1:23" hidden="1" x14ac:dyDescent="0.3">
      <c r="A121" t="s">
        <v>765</v>
      </c>
      <c r="B121" t="s">
        <v>610</v>
      </c>
      <c r="C121">
        <v>5</v>
      </c>
      <c r="D121" t="s">
        <v>610</v>
      </c>
      <c r="E121">
        <v>5</v>
      </c>
      <c r="F121" s="27" t="s">
        <v>2093</v>
      </c>
      <c r="G121">
        <v>7</v>
      </c>
      <c r="H121" t="s">
        <v>886</v>
      </c>
      <c r="I121">
        <v>21</v>
      </c>
      <c r="J121" t="s">
        <v>2094</v>
      </c>
      <c r="K121">
        <v>65</v>
      </c>
      <c r="L121" t="s">
        <v>609</v>
      </c>
      <c r="M121">
        <v>3</v>
      </c>
      <c r="N121">
        <v>3</v>
      </c>
      <c r="O121">
        <v>3</v>
      </c>
      <c r="P121">
        <v>3</v>
      </c>
      <c r="Q121">
        <v>4</v>
      </c>
      <c r="R121">
        <v>3</v>
      </c>
      <c r="S121">
        <v>1</v>
      </c>
      <c r="T121">
        <v>4</v>
      </c>
      <c r="U121">
        <v>4</v>
      </c>
      <c r="V121">
        <v>4</v>
      </c>
      <c r="W121">
        <v>25</v>
      </c>
    </row>
    <row r="122" spans="1:23" hidden="1" x14ac:dyDescent="0.3">
      <c r="A122" t="s">
        <v>765</v>
      </c>
      <c r="B122" t="s">
        <v>610</v>
      </c>
      <c r="C122">
        <v>5</v>
      </c>
      <c r="D122" t="s">
        <v>610</v>
      </c>
      <c r="E122">
        <v>5</v>
      </c>
      <c r="F122" s="27" t="s">
        <v>2095</v>
      </c>
      <c r="G122">
        <v>7</v>
      </c>
      <c r="H122" t="s">
        <v>1073</v>
      </c>
      <c r="I122">
        <v>11</v>
      </c>
      <c r="J122" t="s">
        <v>2096</v>
      </c>
      <c r="K122">
        <v>63</v>
      </c>
      <c r="L122" t="s">
        <v>609</v>
      </c>
      <c r="M122">
        <v>3</v>
      </c>
      <c r="N122">
        <v>3</v>
      </c>
      <c r="O122">
        <v>3</v>
      </c>
      <c r="P122">
        <v>3</v>
      </c>
      <c r="Q122">
        <v>4</v>
      </c>
      <c r="R122">
        <v>3</v>
      </c>
      <c r="S122">
        <v>1</v>
      </c>
      <c r="T122">
        <v>4</v>
      </c>
      <c r="U122">
        <v>4</v>
      </c>
      <c r="V122">
        <v>4</v>
      </c>
      <c r="W122">
        <v>25</v>
      </c>
    </row>
    <row r="123" spans="1:23" hidden="1" x14ac:dyDescent="0.3">
      <c r="A123" t="s">
        <v>765</v>
      </c>
      <c r="B123" t="s">
        <v>610</v>
      </c>
      <c r="C123">
        <v>5</v>
      </c>
      <c r="D123" t="s">
        <v>610</v>
      </c>
      <c r="E123">
        <v>5</v>
      </c>
      <c r="F123" s="27" t="s">
        <v>2097</v>
      </c>
      <c r="G123">
        <v>7</v>
      </c>
      <c r="H123" t="s">
        <v>887</v>
      </c>
      <c r="I123">
        <v>21</v>
      </c>
      <c r="K123">
        <v>0</v>
      </c>
      <c r="L123" t="s">
        <v>609</v>
      </c>
      <c r="M123">
        <v>2</v>
      </c>
      <c r="N123">
        <v>2</v>
      </c>
      <c r="O123">
        <v>2</v>
      </c>
      <c r="P123">
        <v>3</v>
      </c>
      <c r="Q123">
        <v>4</v>
      </c>
      <c r="R123">
        <v>2</v>
      </c>
      <c r="S123">
        <v>1</v>
      </c>
      <c r="T123">
        <v>3</v>
      </c>
      <c r="U123">
        <v>3</v>
      </c>
      <c r="V123">
        <v>4</v>
      </c>
      <c r="W123">
        <v>25</v>
      </c>
    </row>
    <row r="124" spans="1:23" x14ac:dyDescent="0.3">
      <c r="A124" t="s">
        <v>768</v>
      </c>
      <c r="B124" t="s">
        <v>888</v>
      </c>
      <c r="C124">
        <v>9</v>
      </c>
      <c r="D124" t="s">
        <v>889</v>
      </c>
      <c r="E124">
        <v>28</v>
      </c>
      <c r="F124" s="27" t="s">
        <v>2098</v>
      </c>
      <c r="G124">
        <v>7</v>
      </c>
      <c r="H124" t="s">
        <v>889</v>
      </c>
      <c r="I124">
        <v>28</v>
      </c>
      <c r="J124" t="s">
        <v>2099</v>
      </c>
      <c r="K124">
        <v>72</v>
      </c>
      <c r="L124" t="s">
        <v>603</v>
      </c>
      <c r="M124">
        <v>2</v>
      </c>
      <c r="N124">
        <v>2</v>
      </c>
      <c r="O124">
        <v>2</v>
      </c>
      <c r="P124">
        <v>3</v>
      </c>
      <c r="Q124">
        <v>4</v>
      </c>
      <c r="R124">
        <v>2</v>
      </c>
      <c r="S124">
        <v>1</v>
      </c>
      <c r="T124">
        <v>3</v>
      </c>
      <c r="U124">
        <v>3</v>
      </c>
      <c r="V124">
        <v>4</v>
      </c>
      <c r="W124">
        <v>15</v>
      </c>
    </row>
    <row r="125" spans="1:23" x14ac:dyDescent="0.3">
      <c r="A125" t="s">
        <v>765</v>
      </c>
      <c r="B125" t="s">
        <v>1113</v>
      </c>
      <c r="C125">
        <v>9</v>
      </c>
      <c r="D125" t="s">
        <v>891</v>
      </c>
      <c r="E125">
        <v>16</v>
      </c>
      <c r="F125" s="27" t="s">
        <v>892</v>
      </c>
      <c r="G125">
        <v>7</v>
      </c>
      <c r="H125" t="s">
        <v>893</v>
      </c>
      <c r="I125">
        <v>35</v>
      </c>
      <c r="J125" t="s">
        <v>2100</v>
      </c>
      <c r="K125">
        <v>81</v>
      </c>
      <c r="L125" t="s">
        <v>605</v>
      </c>
      <c r="M125">
        <v>1</v>
      </c>
      <c r="N125">
        <v>1</v>
      </c>
      <c r="O125">
        <v>1</v>
      </c>
      <c r="P125">
        <v>2</v>
      </c>
      <c r="Q125">
        <v>3</v>
      </c>
      <c r="R125">
        <v>1</v>
      </c>
      <c r="S125">
        <v>1</v>
      </c>
      <c r="T125">
        <v>2</v>
      </c>
      <c r="U125">
        <v>2</v>
      </c>
      <c r="V125">
        <v>3</v>
      </c>
      <c r="W125">
        <v>20</v>
      </c>
    </row>
    <row r="126" spans="1:23" x14ac:dyDescent="0.3">
      <c r="A126" t="s">
        <v>768</v>
      </c>
      <c r="B126" t="s">
        <v>2490</v>
      </c>
      <c r="C126">
        <v>7</v>
      </c>
      <c r="D126" t="s">
        <v>1130</v>
      </c>
      <c r="E126">
        <v>34</v>
      </c>
      <c r="F126" s="27" t="s">
        <v>2101</v>
      </c>
      <c r="G126">
        <v>7</v>
      </c>
      <c r="H126" t="s">
        <v>1815</v>
      </c>
      <c r="I126">
        <v>35</v>
      </c>
      <c r="J126" t="s">
        <v>2102</v>
      </c>
      <c r="K126">
        <v>58</v>
      </c>
      <c r="L126" t="s">
        <v>2482</v>
      </c>
      <c r="M126">
        <v>1</v>
      </c>
      <c r="N126">
        <v>1</v>
      </c>
      <c r="O126">
        <v>1</v>
      </c>
      <c r="P126">
        <v>2</v>
      </c>
      <c r="Q126">
        <v>3</v>
      </c>
      <c r="R126">
        <v>1</v>
      </c>
      <c r="S126">
        <v>1</v>
      </c>
      <c r="T126">
        <v>2</v>
      </c>
      <c r="U126">
        <v>2</v>
      </c>
      <c r="V126">
        <v>3</v>
      </c>
      <c r="W126">
        <v>15</v>
      </c>
    </row>
    <row r="127" spans="1:23" x14ac:dyDescent="0.3">
      <c r="A127" t="s">
        <v>768</v>
      </c>
      <c r="B127" t="s">
        <v>632</v>
      </c>
      <c r="C127">
        <v>8</v>
      </c>
      <c r="D127" t="s">
        <v>890</v>
      </c>
      <c r="E127">
        <v>17</v>
      </c>
      <c r="F127" s="27" t="s">
        <v>2109</v>
      </c>
      <c r="G127">
        <v>7</v>
      </c>
      <c r="H127" t="s">
        <v>2827</v>
      </c>
      <c r="I127">
        <v>32</v>
      </c>
      <c r="J127" t="s">
        <v>2110</v>
      </c>
      <c r="K127">
        <v>42</v>
      </c>
      <c r="L127" t="s">
        <v>605</v>
      </c>
      <c r="M127">
        <v>1</v>
      </c>
      <c r="N127">
        <v>1</v>
      </c>
      <c r="O127">
        <v>1</v>
      </c>
      <c r="P127">
        <v>2</v>
      </c>
      <c r="Q127">
        <v>3</v>
      </c>
      <c r="R127">
        <v>1</v>
      </c>
      <c r="S127">
        <v>1</v>
      </c>
      <c r="T127">
        <v>2</v>
      </c>
      <c r="U127">
        <v>2</v>
      </c>
      <c r="V127">
        <v>3</v>
      </c>
      <c r="W127">
        <v>25</v>
      </c>
    </row>
    <row r="128" spans="1:23" x14ac:dyDescent="0.3">
      <c r="A128" t="s">
        <v>768</v>
      </c>
      <c r="B128" t="s">
        <v>632</v>
      </c>
      <c r="C128">
        <v>8</v>
      </c>
      <c r="D128" t="s">
        <v>890</v>
      </c>
      <c r="E128">
        <v>17</v>
      </c>
      <c r="F128" s="27" t="s">
        <v>2111</v>
      </c>
      <c r="G128">
        <v>7</v>
      </c>
      <c r="H128" t="s">
        <v>2828</v>
      </c>
      <c r="I128">
        <v>33</v>
      </c>
      <c r="K128">
        <v>0</v>
      </c>
      <c r="L128" t="s">
        <v>605</v>
      </c>
      <c r="M128">
        <v>2</v>
      </c>
      <c r="N128">
        <v>2</v>
      </c>
      <c r="O128">
        <v>2</v>
      </c>
      <c r="P128">
        <v>2</v>
      </c>
      <c r="Q128">
        <v>3</v>
      </c>
      <c r="R128">
        <v>2</v>
      </c>
      <c r="S128">
        <v>1</v>
      </c>
      <c r="T128">
        <v>3</v>
      </c>
      <c r="U128">
        <v>3</v>
      </c>
      <c r="V128">
        <v>3</v>
      </c>
      <c r="W128">
        <v>25</v>
      </c>
    </row>
    <row r="129" spans="1:23" x14ac:dyDescent="0.3">
      <c r="A129" t="s">
        <v>768</v>
      </c>
      <c r="B129" t="s">
        <v>632</v>
      </c>
      <c r="C129">
        <v>8</v>
      </c>
      <c r="D129" t="s">
        <v>890</v>
      </c>
      <c r="E129">
        <v>17</v>
      </c>
      <c r="F129" s="27" t="s">
        <v>2112</v>
      </c>
      <c r="G129">
        <v>7</v>
      </c>
      <c r="H129" t="s">
        <v>2829</v>
      </c>
      <c r="I129">
        <v>34</v>
      </c>
      <c r="J129" t="s">
        <v>2830</v>
      </c>
      <c r="K129">
        <v>70</v>
      </c>
      <c r="L129" t="s">
        <v>605</v>
      </c>
      <c r="M129">
        <v>2</v>
      </c>
      <c r="N129">
        <v>2</v>
      </c>
      <c r="O129">
        <v>2</v>
      </c>
      <c r="P129">
        <v>2</v>
      </c>
      <c r="Q129">
        <v>3</v>
      </c>
      <c r="R129">
        <v>2</v>
      </c>
      <c r="S129">
        <v>1</v>
      </c>
      <c r="T129">
        <v>3</v>
      </c>
      <c r="U129">
        <v>3</v>
      </c>
      <c r="V129">
        <v>3</v>
      </c>
      <c r="W129">
        <v>30</v>
      </c>
    </row>
    <row r="130" spans="1:23" x14ac:dyDescent="0.3">
      <c r="A130" t="s">
        <v>768</v>
      </c>
      <c r="B130" t="s">
        <v>632</v>
      </c>
      <c r="C130">
        <v>8</v>
      </c>
      <c r="D130" t="s">
        <v>890</v>
      </c>
      <c r="E130">
        <v>17</v>
      </c>
      <c r="F130" s="27" t="s">
        <v>2831</v>
      </c>
      <c r="G130">
        <v>7</v>
      </c>
      <c r="H130" t="s">
        <v>2832</v>
      </c>
      <c r="I130">
        <v>32</v>
      </c>
      <c r="J130" t="s">
        <v>2113</v>
      </c>
      <c r="K130">
        <v>56</v>
      </c>
      <c r="L130" t="s">
        <v>605</v>
      </c>
      <c r="M130">
        <v>2</v>
      </c>
      <c r="N130">
        <v>2</v>
      </c>
      <c r="O130">
        <v>2</v>
      </c>
      <c r="P130">
        <v>2</v>
      </c>
      <c r="Q130">
        <v>3</v>
      </c>
      <c r="R130">
        <v>2</v>
      </c>
      <c r="S130">
        <v>1</v>
      </c>
      <c r="T130">
        <v>3</v>
      </c>
      <c r="U130">
        <v>3</v>
      </c>
      <c r="V130">
        <v>3</v>
      </c>
      <c r="W130">
        <v>30</v>
      </c>
    </row>
    <row r="131" spans="1:23" x14ac:dyDescent="0.3">
      <c r="A131" t="s">
        <v>768</v>
      </c>
      <c r="B131" t="s">
        <v>632</v>
      </c>
      <c r="C131">
        <v>8</v>
      </c>
      <c r="D131" t="s">
        <v>890</v>
      </c>
      <c r="E131">
        <v>17</v>
      </c>
      <c r="F131" s="27" t="s">
        <v>2107</v>
      </c>
      <c r="G131">
        <v>7</v>
      </c>
      <c r="H131" t="s">
        <v>2833</v>
      </c>
      <c r="I131">
        <v>35</v>
      </c>
      <c r="J131" t="s">
        <v>2108</v>
      </c>
      <c r="K131">
        <v>87</v>
      </c>
      <c r="L131" t="s">
        <v>605</v>
      </c>
      <c r="M131">
        <v>2</v>
      </c>
      <c r="N131">
        <v>2</v>
      </c>
      <c r="O131">
        <v>2</v>
      </c>
      <c r="P131">
        <v>3</v>
      </c>
      <c r="Q131">
        <v>4</v>
      </c>
      <c r="R131">
        <v>2</v>
      </c>
      <c r="S131">
        <v>1</v>
      </c>
      <c r="T131">
        <v>3</v>
      </c>
      <c r="U131">
        <v>3</v>
      </c>
      <c r="V131">
        <v>4</v>
      </c>
      <c r="W131">
        <v>30</v>
      </c>
    </row>
    <row r="132" spans="1:23" x14ac:dyDescent="0.3">
      <c r="A132" t="s">
        <v>768</v>
      </c>
      <c r="B132" t="s">
        <v>632</v>
      </c>
      <c r="C132">
        <v>8</v>
      </c>
      <c r="D132" t="s">
        <v>890</v>
      </c>
      <c r="E132">
        <v>17</v>
      </c>
      <c r="F132" s="27" t="s">
        <v>2834</v>
      </c>
      <c r="G132">
        <v>7</v>
      </c>
      <c r="H132" t="s">
        <v>2835</v>
      </c>
      <c r="I132">
        <v>33</v>
      </c>
      <c r="J132" t="s">
        <v>2113</v>
      </c>
      <c r="K132">
        <v>56</v>
      </c>
      <c r="L132" t="s">
        <v>605</v>
      </c>
      <c r="M132">
        <v>1</v>
      </c>
      <c r="N132">
        <v>1</v>
      </c>
      <c r="O132">
        <v>1</v>
      </c>
      <c r="P132">
        <v>2</v>
      </c>
      <c r="Q132">
        <v>3</v>
      </c>
      <c r="R132">
        <v>1</v>
      </c>
      <c r="S132">
        <v>1</v>
      </c>
      <c r="T132">
        <v>2</v>
      </c>
      <c r="U132">
        <v>2</v>
      </c>
      <c r="V132">
        <v>3</v>
      </c>
      <c r="W132">
        <v>25</v>
      </c>
    </row>
    <row r="133" spans="1:23" x14ac:dyDescent="0.3">
      <c r="A133" t="s">
        <v>768</v>
      </c>
      <c r="B133" t="s">
        <v>632</v>
      </c>
      <c r="C133">
        <v>8</v>
      </c>
      <c r="D133" t="s">
        <v>890</v>
      </c>
      <c r="E133">
        <v>17</v>
      </c>
      <c r="F133" s="27" t="s">
        <v>2759</v>
      </c>
      <c r="G133">
        <v>7</v>
      </c>
      <c r="H133" t="s">
        <v>2836</v>
      </c>
      <c r="I133">
        <v>31</v>
      </c>
      <c r="J133" t="s">
        <v>2760</v>
      </c>
      <c r="K133">
        <v>55</v>
      </c>
      <c r="L133" t="s">
        <v>605</v>
      </c>
      <c r="M133">
        <v>1</v>
      </c>
      <c r="N133">
        <v>1</v>
      </c>
      <c r="O133">
        <v>1</v>
      </c>
      <c r="P133">
        <v>2</v>
      </c>
      <c r="Q133">
        <v>3</v>
      </c>
      <c r="R133">
        <v>1</v>
      </c>
      <c r="S133">
        <v>1</v>
      </c>
      <c r="T133">
        <v>2</v>
      </c>
      <c r="U133">
        <v>2</v>
      </c>
      <c r="V133">
        <v>3</v>
      </c>
      <c r="W133">
        <v>25</v>
      </c>
    </row>
    <row r="134" spans="1:23" x14ac:dyDescent="0.3">
      <c r="A134" t="s">
        <v>768</v>
      </c>
      <c r="B134" t="s">
        <v>632</v>
      </c>
      <c r="C134">
        <v>8</v>
      </c>
      <c r="D134" t="s">
        <v>890</v>
      </c>
      <c r="E134">
        <v>17</v>
      </c>
      <c r="F134" s="27" t="s">
        <v>2837</v>
      </c>
      <c r="G134">
        <v>7</v>
      </c>
      <c r="H134" t="s">
        <v>2838</v>
      </c>
      <c r="I134">
        <v>34</v>
      </c>
      <c r="J134" t="s">
        <v>2839</v>
      </c>
      <c r="K134">
        <v>68</v>
      </c>
      <c r="L134" t="s">
        <v>605</v>
      </c>
      <c r="M134">
        <v>1</v>
      </c>
      <c r="N134">
        <v>1</v>
      </c>
      <c r="O134">
        <v>1</v>
      </c>
      <c r="P134">
        <v>2</v>
      </c>
      <c r="Q134">
        <v>3</v>
      </c>
      <c r="R134">
        <v>1</v>
      </c>
      <c r="S134">
        <v>1</v>
      </c>
      <c r="T134">
        <v>2</v>
      </c>
      <c r="U134">
        <v>2</v>
      </c>
      <c r="V134">
        <v>3</v>
      </c>
      <c r="W134">
        <v>25</v>
      </c>
    </row>
    <row r="135" spans="1:23" x14ac:dyDescent="0.3">
      <c r="A135" t="s">
        <v>768</v>
      </c>
      <c r="B135" t="s">
        <v>632</v>
      </c>
      <c r="C135">
        <v>8</v>
      </c>
      <c r="D135" t="s">
        <v>890</v>
      </c>
      <c r="E135">
        <v>17</v>
      </c>
      <c r="F135" s="27" t="s">
        <v>2840</v>
      </c>
      <c r="G135">
        <v>7</v>
      </c>
      <c r="H135" t="s">
        <v>2841</v>
      </c>
      <c r="I135">
        <v>34</v>
      </c>
      <c r="J135" t="s">
        <v>2842</v>
      </c>
      <c r="K135">
        <v>70</v>
      </c>
      <c r="L135" t="s">
        <v>605</v>
      </c>
      <c r="M135">
        <v>1</v>
      </c>
      <c r="N135">
        <v>1</v>
      </c>
      <c r="O135">
        <v>1</v>
      </c>
      <c r="P135">
        <v>2</v>
      </c>
      <c r="Q135">
        <v>3</v>
      </c>
      <c r="R135">
        <v>1</v>
      </c>
      <c r="S135">
        <v>1</v>
      </c>
      <c r="T135">
        <v>2</v>
      </c>
      <c r="U135">
        <v>2</v>
      </c>
      <c r="V135">
        <v>3</v>
      </c>
      <c r="W135">
        <v>25</v>
      </c>
    </row>
    <row r="136" spans="1:23" x14ac:dyDescent="0.3">
      <c r="A136" t="s">
        <v>768</v>
      </c>
      <c r="B136" t="s">
        <v>632</v>
      </c>
      <c r="C136">
        <v>8</v>
      </c>
      <c r="D136" t="s">
        <v>890</v>
      </c>
      <c r="E136">
        <v>17</v>
      </c>
      <c r="F136" s="27" t="s">
        <v>2843</v>
      </c>
      <c r="G136">
        <v>7</v>
      </c>
      <c r="H136" t="s">
        <v>2844</v>
      </c>
      <c r="I136">
        <v>27</v>
      </c>
      <c r="J136" t="s">
        <v>2114</v>
      </c>
      <c r="K136">
        <v>55</v>
      </c>
      <c r="L136" t="s">
        <v>605</v>
      </c>
      <c r="M136">
        <v>1</v>
      </c>
      <c r="N136">
        <v>1</v>
      </c>
      <c r="O136">
        <v>1</v>
      </c>
      <c r="P136">
        <v>2</v>
      </c>
      <c r="Q136">
        <v>3</v>
      </c>
      <c r="R136">
        <v>1</v>
      </c>
      <c r="S136">
        <v>1</v>
      </c>
      <c r="T136">
        <v>2</v>
      </c>
      <c r="U136">
        <v>2</v>
      </c>
      <c r="V136">
        <v>3</v>
      </c>
      <c r="W136">
        <v>25</v>
      </c>
    </row>
    <row r="137" spans="1:23" x14ac:dyDescent="0.3">
      <c r="A137" t="s">
        <v>768</v>
      </c>
      <c r="B137" t="s">
        <v>632</v>
      </c>
      <c r="C137">
        <v>8</v>
      </c>
      <c r="D137" t="s">
        <v>890</v>
      </c>
      <c r="E137">
        <v>17</v>
      </c>
      <c r="F137" s="27" t="s">
        <v>2103</v>
      </c>
      <c r="G137">
        <v>7</v>
      </c>
      <c r="H137" t="s">
        <v>2845</v>
      </c>
      <c r="I137">
        <v>33</v>
      </c>
      <c r="J137" t="s">
        <v>2104</v>
      </c>
      <c r="K137">
        <v>53</v>
      </c>
      <c r="L137" t="s">
        <v>605</v>
      </c>
      <c r="M137">
        <v>1</v>
      </c>
      <c r="N137">
        <v>1</v>
      </c>
      <c r="O137">
        <v>1</v>
      </c>
      <c r="P137">
        <v>2</v>
      </c>
      <c r="Q137">
        <v>3</v>
      </c>
      <c r="R137">
        <v>1</v>
      </c>
      <c r="S137">
        <v>1</v>
      </c>
      <c r="T137">
        <v>2</v>
      </c>
      <c r="U137">
        <v>2</v>
      </c>
      <c r="V137">
        <v>3</v>
      </c>
      <c r="W137">
        <v>30</v>
      </c>
    </row>
    <row r="138" spans="1:23" x14ac:dyDescent="0.3">
      <c r="A138" t="s">
        <v>768</v>
      </c>
      <c r="B138" t="s">
        <v>632</v>
      </c>
      <c r="C138">
        <v>8</v>
      </c>
      <c r="D138" t="s">
        <v>890</v>
      </c>
      <c r="E138">
        <v>17</v>
      </c>
      <c r="F138" s="27" t="s">
        <v>2105</v>
      </c>
      <c r="G138">
        <v>7</v>
      </c>
      <c r="H138" t="s">
        <v>2846</v>
      </c>
      <c r="I138">
        <v>35</v>
      </c>
      <c r="J138" t="s">
        <v>2106</v>
      </c>
      <c r="K138">
        <v>58</v>
      </c>
      <c r="L138" t="s">
        <v>605</v>
      </c>
      <c r="M138">
        <v>1</v>
      </c>
      <c r="N138">
        <v>1</v>
      </c>
      <c r="O138">
        <v>1</v>
      </c>
      <c r="P138">
        <v>2</v>
      </c>
      <c r="Q138">
        <v>3</v>
      </c>
      <c r="R138">
        <v>1</v>
      </c>
      <c r="S138">
        <v>1</v>
      </c>
      <c r="T138">
        <v>2</v>
      </c>
      <c r="U138">
        <v>2</v>
      </c>
      <c r="V138">
        <v>3</v>
      </c>
      <c r="W138">
        <v>30</v>
      </c>
    </row>
    <row r="139" spans="1:23" x14ac:dyDescent="0.3">
      <c r="A139" t="s">
        <v>768</v>
      </c>
      <c r="B139" t="s">
        <v>632</v>
      </c>
      <c r="C139">
        <v>8</v>
      </c>
      <c r="D139" t="s">
        <v>890</v>
      </c>
      <c r="E139">
        <v>17</v>
      </c>
      <c r="F139" s="27" t="s">
        <v>2761</v>
      </c>
      <c r="G139">
        <v>7</v>
      </c>
      <c r="H139" t="s">
        <v>2847</v>
      </c>
      <c r="I139">
        <v>24</v>
      </c>
      <c r="J139" t="s">
        <v>2762</v>
      </c>
      <c r="K139">
        <v>77</v>
      </c>
      <c r="L139" t="s">
        <v>605</v>
      </c>
      <c r="M139">
        <v>1</v>
      </c>
      <c r="N139">
        <v>1</v>
      </c>
      <c r="O139">
        <v>1</v>
      </c>
      <c r="P139">
        <v>2</v>
      </c>
      <c r="Q139">
        <v>3</v>
      </c>
      <c r="R139">
        <v>1</v>
      </c>
      <c r="S139">
        <v>1</v>
      </c>
      <c r="T139">
        <v>2</v>
      </c>
      <c r="U139">
        <v>2</v>
      </c>
      <c r="V139">
        <v>3</v>
      </c>
      <c r="W139">
        <v>25</v>
      </c>
    </row>
    <row r="140" spans="1:23" x14ac:dyDescent="0.3">
      <c r="A140" t="s">
        <v>768</v>
      </c>
      <c r="B140" t="s">
        <v>899</v>
      </c>
      <c r="C140">
        <v>9</v>
      </c>
      <c r="D140" t="s">
        <v>900</v>
      </c>
      <c r="E140">
        <v>22</v>
      </c>
      <c r="F140" s="27" t="s">
        <v>2115</v>
      </c>
      <c r="G140">
        <v>7</v>
      </c>
      <c r="H140" t="s">
        <v>1863</v>
      </c>
      <c r="I140">
        <v>32</v>
      </c>
      <c r="J140" t="s">
        <v>2116</v>
      </c>
      <c r="K140">
        <v>43</v>
      </c>
      <c r="L140" t="s">
        <v>609</v>
      </c>
      <c r="M140">
        <v>1</v>
      </c>
      <c r="N140">
        <v>1</v>
      </c>
      <c r="O140">
        <v>1</v>
      </c>
      <c r="P140">
        <v>2</v>
      </c>
      <c r="Q140">
        <v>3</v>
      </c>
      <c r="R140">
        <v>1</v>
      </c>
      <c r="S140">
        <v>1</v>
      </c>
      <c r="T140">
        <v>2</v>
      </c>
      <c r="U140">
        <v>2</v>
      </c>
      <c r="V140">
        <v>3</v>
      </c>
      <c r="W140">
        <v>20</v>
      </c>
    </row>
    <row r="141" spans="1:23" x14ac:dyDescent="0.3">
      <c r="A141" t="s">
        <v>768</v>
      </c>
      <c r="B141" t="s">
        <v>899</v>
      </c>
      <c r="C141">
        <v>9</v>
      </c>
      <c r="D141" t="s">
        <v>900</v>
      </c>
      <c r="E141">
        <v>22</v>
      </c>
      <c r="F141" s="27" t="s">
        <v>2117</v>
      </c>
      <c r="G141">
        <v>7</v>
      </c>
      <c r="H141" t="s">
        <v>901</v>
      </c>
      <c r="I141">
        <v>26</v>
      </c>
      <c r="J141" t="s">
        <v>2118</v>
      </c>
      <c r="K141">
        <v>38</v>
      </c>
      <c r="L141" t="s">
        <v>609</v>
      </c>
      <c r="M141">
        <v>1</v>
      </c>
      <c r="N141">
        <v>1</v>
      </c>
      <c r="O141">
        <v>1</v>
      </c>
      <c r="P141">
        <v>2</v>
      </c>
      <c r="Q141">
        <v>3</v>
      </c>
      <c r="R141">
        <v>1</v>
      </c>
      <c r="S141">
        <v>1</v>
      </c>
      <c r="T141">
        <v>2</v>
      </c>
      <c r="U141">
        <v>2</v>
      </c>
      <c r="V141">
        <v>3</v>
      </c>
      <c r="W141">
        <v>20</v>
      </c>
    </row>
    <row r="142" spans="1:23" x14ac:dyDescent="0.3">
      <c r="A142" t="s">
        <v>768</v>
      </c>
      <c r="B142" t="s">
        <v>899</v>
      </c>
      <c r="C142">
        <v>9</v>
      </c>
      <c r="D142" t="s">
        <v>900</v>
      </c>
      <c r="E142">
        <v>22</v>
      </c>
      <c r="F142" s="27" t="s">
        <v>2119</v>
      </c>
      <c r="G142">
        <v>7</v>
      </c>
      <c r="H142" t="s">
        <v>1864</v>
      </c>
      <c r="I142">
        <v>25</v>
      </c>
      <c r="J142" t="s">
        <v>2120</v>
      </c>
      <c r="K142">
        <v>45</v>
      </c>
      <c r="L142" t="s">
        <v>609</v>
      </c>
      <c r="M142">
        <v>1</v>
      </c>
      <c r="N142">
        <v>1</v>
      </c>
      <c r="O142">
        <v>1</v>
      </c>
      <c r="P142">
        <v>2</v>
      </c>
      <c r="Q142">
        <v>3</v>
      </c>
      <c r="R142">
        <v>1</v>
      </c>
      <c r="S142">
        <v>1</v>
      </c>
      <c r="T142">
        <v>2</v>
      </c>
      <c r="U142">
        <v>2</v>
      </c>
      <c r="V142">
        <v>3</v>
      </c>
      <c r="W142">
        <v>20</v>
      </c>
    </row>
    <row r="143" spans="1:23" x14ac:dyDescent="0.3">
      <c r="A143" t="s">
        <v>768</v>
      </c>
      <c r="B143" t="s">
        <v>3286</v>
      </c>
      <c r="C143">
        <v>10</v>
      </c>
      <c r="D143" t="s">
        <v>902</v>
      </c>
      <c r="E143">
        <v>21</v>
      </c>
      <c r="F143" s="27" t="s">
        <v>3287</v>
      </c>
      <c r="G143">
        <v>7</v>
      </c>
      <c r="H143" t="s">
        <v>902</v>
      </c>
      <c r="I143">
        <v>21</v>
      </c>
      <c r="J143" t="s">
        <v>2121</v>
      </c>
      <c r="K143">
        <v>74</v>
      </c>
      <c r="L143" t="s">
        <v>2491</v>
      </c>
      <c r="M143">
        <v>2</v>
      </c>
      <c r="N143">
        <v>2</v>
      </c>
      <c r="O143">
        <v>2</v>
      </c>
      <c r="P143">
        <v>3</v>
      </c>
      <c r="Q143">
        <v>4</v>
      </c>
      <c r="R143">
        <v>2</v>
      </c>
      <c r="S143">
        <v>1</v>
      </c>
      <c r="T143">
        <v>3</v>
      </c>
      <c r="U143">
        <v>3</v>
      </c>
      <c r="V143">
        <v>4</v>
      </c>
      <c r="W143">
        <v>20</v>
      </c>
    </row>
    <row r="144" spans="1:23" x14ac:dyDescent="0.3">
      <c r="A144" t="s">
        <v>768</v>
      </c>
      <c r="B144" t="s">
        <v>2790</v>
      </c>
      <c r="C144">
        <v>3</v>
      </c>
      <c r="D144" t="s">
        <v>2791</v>
      </c>
      <c r="E144">
        <v>20</v>
      </c>
      <c r="F144" s="27" t="s">
        <v>2792</v>
      </c>
      <c r="G144">
        <v>7</v>
      </c>
      <c r="H144" t="s">
        <v>2793</v>
      </c>
      <c r="I144">
        <v>32</v>
      </c>
      <c r="J144" t="s">
        <v>2763</v>
      </c>
      <c r="K144">
        <v>77</v>
      </c>
      <c r="L144" t="s">
        <v>40</v>
      </c>
      <c r="M144">
        <v>2</v>
      </c>
      <c r="N144">
        <v>2</v>
      </c>
      <c r="O144">
        <v>2</v>
      </c>
      <c r="P144">
        <v>3</v>
      </c>
      <c r="Q144">
        <v>4</v>
      </c>
      <c r="R144">
        <v>2</v>
      </c>
      <c r="S144">
        <v>1</v>
      </c>
      <c r="T144">
        <v>3</v>
      </c>
      <c r="U144">
        <v>3</v>
      </c>
      <c r="V144">
        <v>4</v>
      </c>
      <c r="W144">
        <v>20</v>
      </c>
    </row>
    <row r="145" spans="1:24" x14ac:dyDescent="0.3">
      <c r="A145" t="s">
        <v>768</v>
      </c>
      <c r="B145" t="s">
        <v>2790</v>
      </c>
      <c r="C145">
        <v>3</v>
      </c>
      <c r="D145" t="s">
        <v>2791</v>
      </c>
      <c r="E145">
        <v>20</v>
      </c>
      <c r="F145" s="27" t="s">
        <v>2794</v>
      </c>
      <c r="G145">
        <v>7</v>
      </c>
      <c r="H145" t="s">
        <v>2795</v>
      </c>
      <c r="I145">
        <v>26</v>
      </c>
      <c r="J145" t="s">
        <v>2763</v>
      </c>
      <c r="K145">
        <v>77</v>
      </c>
      <c r="L145" t="s">
        <v>40</v>
      </c>
      <c r="M145">
        <v>2</v>
      </c>
      <c r="N145">
        <v>2</v>
      </c>
      <c r="O145">
        <v>2</v>
      </c>
      <c r="P145">
        <v>3</v>
      </c>
      <c r="Q145">
        <v>4</v>
      </c>
      <c r="R145">
        <v>2</v>
      </c>
      <c r="S145">
        <v>1</v>
      </c>
      <c r="T145">
        <v>3</v>
      </c>
      <c r="U145">
        <v>3</v>
      </c>
      <c r="V145">
        <v>4</v>
      </c>
      <c r="W145">
        <v>20</v>
      </c>
    </row>
    <row r="146" spans="1:24" x14ac:dyDescent="0.3">
      <c r="A146" t="s">
        <v>768</v>
      </c>
      <c r="B146" t="s">
        <v>2790</v>
      </c>
      <c r="C146">
        <v>3</v>
      </c>
      <c r="D146" t="s">
        <v>2791</v>
      </c>
      <c r="E146">
        <v>20</v>
      </c>
      <c r="F146" s="27" t="s">
        <v>2796</v>
      </c>
      <c r="G146">
        <v>7</v>
      </c>
      <c r="H146" t="s">
        <v>2797</v>
      </c>
      <c r="I146">
        <v>27</v>
      </c>
      <c r="J146" t="s">
        <v>2763</v>
      </c>
      <c r="K146">
        <v>77</v>
      </c>
      <c r="L146" t="s">
        <v>40</v>
      </c>
      <c r="M146">
        <v>2</v>
      </c>
      <c r="N146">
        <v>2</v>
      </c>
      <c r="O146">
        <v>2</v>
      </c>
      <c r="P146">
        <v>3</v>
      </c>
      <c r="Q146">
        <v>4</v>
      </c>
      <c r="R146">
        <v>2</v>
      </c>
      <c r="S146">
        <v>1</v>
      </c>
      <c r="T146">
        <v>3</v>
      </c>
      <c r="U146">
        <v>3</v>
      </c>
      <c r="V146">
        <v>4</v>
      </c>
      <c r="W146">
        <v>20</v>
      </c>
    </row>
    <row r="147" spans="1:24" x14ac:dyDescent="0.3">
      <c r="A147" t="s">
        <v>768</v>
      </c>
      <c r="B147" t="s">
        <v>602</v>
      </c>
      <c r="C147">
        <v>3</v>
      </c>
      <c r="D147" t="s">
        <v>602</v>
      </c>
      <c r="E147">
        <v>3</v>
      </c>
      <c r="F147" s="27" t="s">
        <v>2126</v>
      </c>
      <c r="G147">
        <v>7</v>
      </c>
      <c r="H147" t="s">
        <v>903</v>
      </c>
      <c r="I147">
        <v>18</v>
      </c>
      <c r="J147" t="s">
        <v>2127</v>
      </c>
      <c r="K147">
        <v>44</v>
      </c>
      <c r="L147" t="s">
        <v>40</v>
      </c>
      <c r="M147">
        <v>1</v>
      </c>
      <c r="N147">
        <v>1</v>
      </c>
      <c r="O147">
        <v>1</v>
      </c>
      <c r="P147">
        <v>2</v>
      </c>
      <c r="Q147">
        <v>3</v>
      </c>
      <c r="R147">
        <v>1</v>
      </c>
      <c r="S147">
        <v>1</v>
      </c>
      <c r="T147">
        <v>2</v>
      </c>
      <c r="U147">
        <v>2</v>
      </c>
      <c r="V147">
        <v>3</v>
      </c>
      <c r="W147">
        <v>20</v>
      </c>
      <c r="X147" t="s">
        <v>904</v>
      </c>
    </row>
    <row r="148" spans="1:24" x14ac:dyDescent="0.3">
      <c r="A148" t="s">
        <v>768</v>
      </c>
      <c r="B148" t="s">
        <v>602</v>
      </c>
      <c r="C148">
        <v>3</v>
      </c>
      <c r="D148" t="s">
        <v>602</v>
      </c>
      <c r="E148">
        <v>3</v>
      </c>
      <c r="F148" s="27" t="s">
        <v>2124</v>
      </c>
      <c r="G148">
        <v>7</v>
      </c>
      <c r="H148" t="s">
        <v>2902</v>
      </c>
      <c r="I148">
        <v>22</v>
      </c>
      <c r="J148" t="s">
        <v>2125</v>
      </c>
      <c r="K148">
        <v>38</v>
      </c>
      <c r="L148" t="s">
        <v>40</v>
      </c>
      <c r="M148">
        <v>3</v>
      </c>
      <c r="N148">
        <v>3</v>
      </c>
      <c r="O148">
        <v>3</v>
      </c>
      <c r="P148">
        <v>4</v>
      </c>
      <c r="Q148">
        <v>4</v>
      </c>
      <c r="R148">
        <v>3</v>
      </c>
      <c r="S148">
        <v>1</v>
      </c>
      <c r="T148">
        <v>4</v>
      </c>
      <c r="U148">
        <v>4</v>
      </c>
      <c r="V148">
        <v>4</v>
      </c>
      <c r="W148">
        <v>15</v>
      </c>
    </row>
    <row r="149" spans="1:24" x14ac:dyDescent="0.3">
      <c r="A149" t="s">
        <v>768</v>
      </c>
      <c r="B149" t="s">
        <v>602</v>
      </c>
      <c r="C149">
        <v>3</v>
      </c>
      <c r="D149" t="s">
        <v>602</v>
      </c>
      <c r="E149">
        <v>3</v>
      </c>
      <c r="F149" s="27" t="s">
        <v>2128</v>
      </c>
      <c r="G149">
        <v>7</v>
      </c>
      <c r="H149" t="s">
        <v>905</v>
      </c>
      <c r="I149">
        <v>18</v>
      </c>
      <c r="J149" t="s">
        <v>2129</v>
      </c>
      <c r="K149">
        <v>50</v>
      </c>
      <c r="L149" t="s">
        <v>40</v>
      </c>
      <c r="M149">
        <v>2</v>
      </c>
      <c r="N149">
        <v>2</v>
      </c>
      <c r="O149">
        <v>2</v>
      </c>
      <c r="P149">
        <v>3</v>
      </c>
      <c r="Q149">
        <v>4</v>
      </c>
      <c r="R149">
        <v>2</v>
      </c>
      <c r="S149">
        <v>1</v>
      </c>
      <c r="T149">
        <v>3</v>
      </c>
      <c r="U149">
        <v>3</v>
      </c>
      <c r="V149">
        <v>4</v>
      </c>
      <c r="W149">
        <v>15</v>
      </c>
    </row>
    <row r="150" spans="1:24" x14ac:dyDescent="0.3">
      <c r="A150" t="s">
        <v>768</v>
      </c>
      <c r="B150" t="s">
        <v>602</v>
      </c>
      <c r="C150">
        <v>3</v>
      </c>
      <c r="D150" t="s">
        <v>602</v>
      </c>
      <c r="E150">
        <v>3</v>
      </c>
      <c r="F150" s="27" t="s">
        <v>2130</v>
      </c>
      <c r="G150">
        <v>7</v>
      </c>
      <c r="H150" t="s">
        <v>906</v>
      </c>
      <c r="I150">
        <v>20</v>
      </c>
      <c r="J150" t="s">
        <v>2131</v>
      </c>
      <c r="K150">
        <v>51</v>
      </c>
      <c r="L150" t="s">
        <v>40</v>
      </c>
      <c r="M150">
        <v>2</v>
      </c>
      <c r="N150">
        <v>2</v>
      </c>
      <c r="O150">
        <v>2</v>
      </c>
      <c r="P150">
        <v>3</v>
      </c>
      <c r="Q150">
        <v>4</v>
      </c>
      <c r="R150">
        <v>2</v>
      </c>
      <c r="S150">
        <v>1</v>
      </c>
      <c r="T150">
        <v>3</v>
      </c>
      <c r="U150">
        <v>3</v>
      </c>
      <c r="V150">
        <v>4</v>
      </c>
      <c r="W150">
        <v>18</v>
      </c>
    </row>
    <row r="151" spans="1:24" x14ac:dyDescent="0.3">
      <c r="A151" t="s">
        <v>768</v>
      </c>
      <c r="B151" t="s">
        <v>602</v>
      </c>
      <c r="C151">
        <v>3</v>
      </c>
      <c r="D151" t="s">
        <v>602</v>
      </c>
      <c r="E151">
        <v>3</v>
      </c>
      <c r="F151" s="27" t="s">
        <v>2138</v>
      </c>
      <c r="G151">
        <v>7</v>
      </c>
      <c r="H151" t="s">
        <v>2903</v>
      </c>
      <c r="I151">
        <v>21</v>
      </c>
      <c r="J151" t="s">
        <v>2139</v>
      </c>
      <c r="K151">
        <v>42</v>
      </c>
      <c r="L151" t="s">
        <v>40</v>
      </c>
      <c r="M151">
        <v>2</v>
      </c>
      <c r="N151">
        <v>2</v>
      </c>
      <c r="O151">
        <v>2</v>
      </c>
      <c r="P151">
        <v>3</v>
      </c>
      <c r="Q151">
        <v>4</v>
      </c>
      <c r="R151">
        <v>2</v>
      </c>
      <c r="S151">
        <v>1</v>
      </c>
      <c r="T151">
        <v>3</v>
      </c>
      <c r="U151">
        <v>3</v>
      </c>
      <c r="V151">
        <v>4</v>
      </c>
      <c r="W151">
        <v>15</v>
      </c>
    </row>
    <row r="152" spans="1:24" x14ac:dyDescent="0.3">
      <c r="A152" t="s">
        <v>768</v>
      </c>
      <c r="B152" t="s">
        <v>602</v>
      </c>
      <c r="C152">
        <v>3</v>
      </c>
      <c r="D152" t="s">
        <v>602</v>
      </c>
      <c r="E152">
        <v>3</v>
      </c>
      <c r="F152" s="27" t="s">
        <v>2134</v>
      </c>
      <c r="G152">
        <v>7</v>
      </c>
      <c r="H152" t="s">
        <v>2904</v>
      </c>
      <c r="I152">
        <v>22</v>
      </c>
      <c r="J152" t="s">
        <v>2135</v>
      </c>
      <c r="K152">
        <v>49</v>
      </c>
      <c r="L152" t="s">
        <v>40</v>
      </c>
      <c r="M152">
        <v>2</v>
      </c>
      <c r="N152">
        <v>2</v>
      </c>
      <c r="O152">
        <v>2</v>
      </c>
      <c r="P152">
        <v>3</v>
      </c>
      <c r="Q152">
        <v>4</v>
      </c>
      <c r="R152">
        <v>2</v>
      </c>
      <c r="S152">
        <v>1</v>
      </c>
      <c r="T152">
        <v>3</v>
      </c>
      <c r="U152">
        <v>3</v>
      </c>
      <c r="V152">
        <v>4</v>
      </c>
      <c r="W152">
        <v>18</v>
      </c>
    </row>
    <row r="153" spans="1:24" x14ac:dyDescent="0.3">
      <c r="A153" t="s">
        <v>768</v>
      </c>
      <c r="B153" t="s">
        <v>602</v>
      </c>
      <c r="C153">
        <v>3</v>
      </c>
      <c r="D153" t="s">
        <v>602</v>
      </c>
      <c r="E153">
        <v>3</v>
      </c>
      <c r="F153" s="27" t="s">
        <v>2132</v>
      </c>
      <c r="G153">
        <v>7</v>
      </c>
      <c r="H153" t="s">
        <v>907</v>
      </c>
      <c r="I153">
        <v>30</v>
      </c>
      <c r="J153" t="s">
        <v>2133</v>
      </c>
      <c r="K153">
        <v>41</v>
      </c>
      <c r="L153" t="s">
        <v>40</v>
      </c>
      <c r="M153">
        <v>2</v>
      </c>
      <c r="N153">
        <v>2</v>
      </c>
      <c r="O153">
        <v>2</v>
      </c>
      <c r="P153">
        <v>3</v>
      </c>
      <c r="Q153">
        <v>4</v>
      </c>
      <c r="R153">
        <v>2</v>
      </c>
      <c r="S153">
        <v>1</v>
      </c>
      <c r="T153">
        <v>3</v>
      </c>
      <c r="U153">
        <v>3</v>
      </c>
      <c r="V153">
        <v>4</v>
      </c>
      <c r="W153">
        <v>15</v>
      </c>
    </row>
    <row r="154" spans="1:24" x14ac:dyDescent="0.3">
      <c r="A154" t="s">
        <v>768</v>
      </c>
      <c r="B154" t="s">
        <v>602</v>
      </c>
      <c r="C154">
        <v>3</v>
      </c>
      <c r="D154" t="s">
        <v>602</v>
      </c>
      <c r="E154">
        <v>3</v>
      </c>
      <c r="F154" s="27" t="s">
        <v>2136</v>
      </c>
      <c r="G154">
        <v>7</v>
      </c>
      <c r="H154" t="s">
        <v>908</v>
      </c>
      <c r="I154">
        <v>16</v>
      </c>
      <c r="K154">
        <v>0</v>
      </c>
      <c r="L154" t="s">
        <v>40</v>
      </c>
      <c r="M154">
        <v>2</v>
      </c>
      <c r="N154">
        <v>2</v>
      </c>
      <c r="O154">
        <v>2</v>
      </c>
      <c r="P154">
        <v>3</v>
      </c>
      <c r="Q154">
        <v>4</v>
      </c>
      <c r="R154">
        <v>2</v>
      </c>
      <c r="S154">
        <v>1</v>
      </c>
      <c r="T154">
        <v>3</v>
      </c>
      <c r="U154">
        <v>3</v>
      </c>
      <c r="V154">
        <v>4</v>
      </c>
      <c r="W154">
        <v>18</v>
      </c>
    </row>
    <row r="155" spans="1:24" x14ac:dyDescent="0.3">
      <c r="A155" t="s">
        <v>768</v>
      </c>
      <c r="B155" t="s">
        <v>602</v>
      </c>
      <c r="C155">
        <v>3</v>
      </c>
      <c r="D155" t="s">
        <v>602</v>
      </c>
      <c r="E155">
        <v>3</v>
      </c>
      <c r="F155" s="27" t="s">
        <v>2137</v>
      </c>
      <c r="G155">
        <v>7</v>
      </c>
      <c r="H155" t="s">
        <v>909</v>
      </c>
      <c r="I155">
        <v>14</v>
      </c>
      <c r="K155">
        <v>0</v>
      </c>
      <c r="L155" t="s">
        <v>40</v>
      </c>
      <c r="M155">
        <v>2</v>
      </c>
      <c r="N155">
        <v>2</v>
      </c>
      <c r="O155">
        <v>2</v>
      </c>
      <c r="P155">
        <v>3</v>
      </c>
      <c r="Q155">
        <v>4</v>
      </c>
      <c r="R155">
        <v>2</v>
      </c>
      <c r="S155">
        <v>1</v>
      </c>
      <c r="T155">
        <v>3</v>
      </c>
      <c r="U155">
        <v>3</v>
      </c>
      <c r="V155">
        <v>4</v>
      </c>
      <c r="W155">
        <v>16</v>
      </c>
    </row>
    <row r="156" spans="1:24" x14ac:dyDescent="0.3">
      <c r="A156" t="s">
        <v>768</v>
      </c>
      <c r="B156" t="s">
        <v>602</v>
      </c>
      <c r="C156">
        <v>3</v>
      </c>
      <c r="D156" t="s">
        <v>602</v>
      </c>
      <c r="E156">
        <v>3</v>
      </c>
      <c r="F156" s="27" t="s">
        <v>2140</v>
      </c>
      <c r="G156">
        <v>7</v>
      </c>
      <c r="H156" t="s">
        <v>910</v>
      </c>
      <c r="I156">
        <v>17</v>
      </c>
      <c r="J156" t="s">
        <v>2141</v>
      </c>
      <c r="K156">
        <v>64</v>
      </c>
      <c r="L156" t="s">
        <v>40</v>
      </c>
      <c r="M156">
        <v>2</v>
      </c>
      <c r="N156">
        <v>2</v>
      </c>
      <c r="O156">
        <v>2</v>
      </c>
      <c r="P156">
        <v>3</v>
      </c>
      <c r="Q156">
        <v>4</v>
      </c>
      <c r="R156">
        <v>2</v>
      </c>
      <c r="S156">
        <v>1</v>
      </c>
      <c r="T156">
        <v>3</v>
      </c>
      <c r="U156">
        <v>3</v>
      </c>
      <c r="V156">
        <v>4</v>
      </c>
      <c r="W156">
        <v>22</v>
      </c>
    </row>
    <row r="157" spans="1:24" x14ac:dyDescent="0.3">
      <c r="A157" t="s">
        <v>768</v>
      </c>
      <c r="B157" t="s">
        <v>602</v>
      </c>
      <c r="C157">
        <v>3</v>
      </c>
      <c r="D157" t="s">
        <v>602</v>
      </c>
      <c r="E157">
        <v>3</v>
      </c>
      <c r="F157" s="27" t="s">
        <v>2142</v>
      </c>
      <c r="G157">
        <v>7</v>
      </c>
      <c r="H157" t="s">
        <v>911</v>
      </c>
      <c r="I157">
        <v>19</v>
      </c>
      <c r="J157" t="s">
        <v>2141</v>
      </c>
      <c r="K157">
        <v>64</v>
      </c>
      <c r="L157" t="s">
        <v>40</v>
      </c>
      <c r="M157">
        <v>2</v>
      </c>
      <c r="N157">
        <v>2</v>
      </c>
      <c r="O157">
        <v>2</v>
      </c>
      <c r="P157">
        <v>3</v>
      </c>
      <c r="Q157">
        <v>4</v>
      </c>
      <c r="R157">
        <v>2</v>
      </c>
      <c r="S157">
        <v>1</v>
      </c>
      <c r="T157">
        <v>3</v>
      </c>
      <c r="U157">
        <v>3</v>
      </c>
      <c r="V157">
        <v>4</v>
      </c>
      <c r="W157">
        <v>22</v>
      </c>
    </row>
    <row r="158" spans="1:24" x14ac:dyDescent="0.3">
      <c r="A158" t="s">
        <v>768</v>
      </c>
      <c r="B158" t="s">
        <v>602</v>
      </c>
      <c r="C158">
        <v>3</v>
      </c>
      <c r="D158" t="s">
        <v>602</v>
      </c>
      <c r="E158">
        <v>3</v>
      </c>
      <c r="F158" s="27" t="s">
        <v>2143</v>
      </c>
      <c r="G158">
        <v>7</v>
      </c>
      <c r="H158" t="s">
        <v>912</v>
      </c>
      <c r="I158">
        <v>12</v>
      </c>
      <c r="J158" t="s">
        <v>2144</v>
      </c>
      <c r="K158">
        <v>45</v>
      </c>
      <c r="L158" t="s">
        <v>40</v>
      </c>
      <c r="M158">
        <v>1</v>
      </c>
      <c r="N158">
        <v>1</v>
      </c>
      <c r="O158">
        <v>1</v>
      </c>
      <c r="P158">
        <v>2</v>
      </c>
      <c r="Q158">
        <v>3</v>
      </c>
      <c r="R158">
        <v>1</v>
      </c>
      <c r="S158">
        <v>1</v>
      </c>
      <c r="T158">
        <v>2</v>
      </c>
      <c r="U158">
        <v>2</v>
      </c>
      <c r="V158">
        <v>3</v>
      </c>
      <c r="W158">
        <v>15</v>
      </c>
    </row>
    <row r="159" spans="1:24" x14ac:dyDescent="0.3">
      <c r="A159" t="s">
        <v>768</v>
      </c>
      <c r="B159" t="s">
        <v>602</v>
      </c>
      <c r="C159">
        <v>3</v>
      </c>
      <c r="D159" t="s">
        <v>602</v>
      </c>
      <c r="E159">
        <v>3</v>
      </c>
      <c r="F159" s="27" t="s">
        <v>2145</v>
      </c>
      <c r="G159">
        <v>7</v>
      </c>
      <c r="H159" t="s">
        <v>913</v>
      </c>
      <c r="I159">
        <v>17</v>
      </c>
      <c r="J159" t="s">
        <v>2146</v>
      </c>
      <c r="K159">
        <v>49</v>
      </c>
      <c r="L159" t="s">
        <v>40</v>
      </c>
      <c r="M159">
        <v>2</v>
      </c>
      <c r="N159">
        <v>2</v>
      </c>
      <c r="O159">
        <v>2</v>
      </c>
      <c r="P159">
        <v>3</v>
      </c>
      <c r="Q159">
        <v>4</v>
      </c>
      <c r="R159">
        <v>2</v>
      </c>
      <c r="S159">
        <v>1</v>
      </c>
      <c r="T159">
        <v>3</v>
      </c>
      <c r="U159">
        <v>3</v>
      </c>
      <c r="V159">
        <v>4</v>
      </c>
      <c r="W159">
        <v>22</v>
      </c>
    </row>
    <row r="160" spans="1:24" x14ac:dyDescent="0.3">
      <c r="A160" t="s">
        <v>768</v>
      </c>
      <c r="B160" t="s">
        <v>602</v>
      </c>
      <c r="C160">
        <v>3</v>
      </c>
      <c r="D160" t="s">
        <v>602</v>
      </c>
      <c r="E160">
        <v>3</v>
      </c>
      <c r="F160" s="27" t="s">
        <v>2147</v>
      </c>
      <c r="G160">
        <v>7</v>
      </c>
      <c r="H160" t="s">
        <v>914</v>
      </c>
      <c r="I160">
        <v>19</v>
      </c>
      <c r="J160" t="s">
        <v>2148</v>
      </c>
      <c r="K160">
        <v>50</v>
      </c>
      <c r="L160" t="s">
        <v>40</v>
      </c>
      <c r="M160">
        <v>2</v>
      </c>
      <c r="N160">
        <v>2</v>
      </c>
      <c r="O160">
        <v>2</v>
      </c>
      <c r="P160">
        <v>3</v>
      </c>
      <c r="Q160">
        <v>4</v>
      </c>
      <c r="R160">
        <v>2</v>
      </c>
      <c r="S160">
        <v>1</v>
      </c>
      <c r="T160">
        <v>3</v>
      </c>
      <c r="U160">
        <v>3</v>
      </c>
      <c r="V160">
        <v>4</v>
      </c>
      <c r="W160">
        <v>22</v>
      </c>
    </row>
    <row r="161" spans="1:23" hidden="1" x14ac:dyDescent="0.3">
      <c r="A161" t="s">
        <v>765</v>
      </c>
      <c r="B161" t="s">
        <v>915</v>
      </c>
      <c r="C161">
        <v>5</v>
      </c>
      <c r="D161" t="s">
        <v>915</v>
      </c>
      <c r="E161">
        <v>5</v>
      </c>
      <c r="F161" s="27" t="s">
        <v>2149</v>
      </c>
      <c r="G161">
        <v>7</v>
      </c>
      <c r="H161" t="s">
        <v>916</v>
      </c>
      <c r="I161">
        <v>22</v>
      </c>
      <c r="J161" t="s">
        <v>2150</v>
      </c>
      <c r="K161">
        <v>31</v>
      </c>
      <c r="L161" t="s">
        <v>1066</v>
      </c>
      <c r="M161">
        <v>3</v>
      </c>
      <c r="N161">
        <v>3</v>
      </c>
      <c r="O161">
        <v>3</v>
      </c>
      <c r="P161">
        <v>3</v>
      </c>
      <c r="Q161">
        <v>4</v>
      </c>
      <c r="R161">
        <v>3</v>
      </c>
      <c r="S161">
        <v>1</v>
      </c>
      <c r="T161">
        <v>4</v>
      </c>
      <c r="U161">
        <v>4</v>
      </c>
      <c r="V161">
        <v>4</v>
      </c>
      <c r="W161">
        <v>12</v>
      </c>
    </row>
    <row r="162" spans="1:23" hidden="1" x14ac:dyDescent="0.3">
      <c r="A162" t="s">
        <v>765</v>
      </c>
      <c r="B162" t="s">
        <v>915</v>
      </c>
      <c r="C162">
        <v>5</v>
      </c>
      <c r="D162" t="s">
        <v>915</v>
      </c>
      <c r="E162">
        <v>5</v>
      </c>
      <c r="F162" s="27" t="s">
        <v>2151</v>
      </c>
      <c r="G162">
        <v>7</v>
      </c>
      <c r="H162" t="s">
        <v>917</v>
      </c>
      <c r="I162">
        <v>13</v>
      </c>
      <c r="K162">
        <v>0</v>
      </c>
      <c r="L162" t="s">
        <v>1066</v>
      </c>
      <c r="M162">
        <v>3</v>
      </c>
      <c r="N162">
        <v>3</v>
      </c>
      <c r="O162">
        <v>3</v>
      </c>
      <c r="P162">
        <v>3</v>
      </c>
      <c r="Q162">
        <v>4</v>
      </c>
      <c r="R162">
        <v>3</v>
      </c>
      <c r="S162">
        <v>1</v>
      </c>
      <c r="T162">
        <v>4</v>
      </c>
      <c r="U162">
        <v>4</v>
      </c>
      <c r="V162">
        <v>4</v>
      </c>
      <c r="W162">
        <v>12</v>
      </c>
    </row>
    <row r="163" spans="1:23" hidden="1" x14ac:dyDescent="0.3">
      <c r="A163" t="s">
        <v>765</v>
      </c>
      <c r="B163" t="s">
        <v>915</v>
      </c>
      <c r="C163">
        <v>5</v>
      </c>
      <c r="D163" t="s">
        <v>915</v>
      </c>
      <c r="E163">
        <v>5</v>
      </c>
      <c r="F163" s="27" t="s">
        <v>2152</v>
      </c>
      <c r="G163">
        <v>7</v>
      </c>
      <c r="H163" t="s">
        <v>918</v>
      </c>
      <c r="I163">
        <v>12</v>
      </c>
      <c r="J163" t="s">
        <v>2153</v>
      </c>
      <c r="K163">
        <v>28</v>
      </c>
      <c r="L163" t="s">
        <v>1066</v>
      </c>
      <c r="M163">
        <v>3</v>
      </c>
      <c r="N163">
        <v>3</v>
      </c>
      <c r="O163">
        <v>3</v>
      </c>
      <c r="P163">
        <v>3</v>
      </c>
      <c r="Q163">
        <v>4</v>
      </c>
      <c r="R163">
        <v>3</v>
      </c>
      <c r="S163">
        <v>1</v>
      </c>
      <c r="T163">
        <v>4</v>
      </c>
      <c r="U163">
        <v>4</v>
      </c>
      <c r="V163">
        <v>4</v>
      </c>
      <c r="W163">
        <v>12</v>
      </c>
    </row>
    <row r="164" spans="1:23" x14ac:dyDescent="0.3">
      <c r="A164" t="s">
        <v>768</v>
      </c>
      <c r="B164" t="s">
        <v>919</v>
      </c>
      <c r="C164">
        <v>10</v>
      </c>
      <c r="D164" t="s">
        <v>919</v>
      </c>
      <c r="E164">
        <v>10</v>
      </c>
      <c r="F164" s="27" t="s">
        <v>2154</v>
      </c>
      <c r="G164">
        <v>7</v>
      </c>
      <c r="H164" t="s">
        <v>2155</v>
      </c>
      <c r="I164">
        <v>20</v>
      </c>
      <c r="J164" t="s">
        <v>2156</v>
      </c>
      <c r="K164">
        <v>49</v>
      </c>
      <c r="L164" t="s">
        <v>2492</v>
      </c>
      <c r="M164">
        <v>3</v>
      </c>
      <c r="N164">
        <v>3</v>
      </c>
      <c r="O164">
        <v>3</v>
      </c>
      <c r="P164">
        <v>3</v>
      </c>
      <c r="Q164">
        <v>4</v>
      </c>
      <c r="R164">
        <v>3</v>
      </c>
      <c r="S164">
        <v>1</v>
      </c>
      <c r="T164">
        <v>3</v>
      </c>
      <c r="U164">
        <v>3</v>
      </c>
      <c r="V164">
        <v>4</v>
      </c>
      <c r="W164">
        <v>5</v>
      </c>
    </row>
    <row r="165" spans="1:23" x14ac:dyDescent="0.3">
      <c r="A165" t="s">
        <v>768</v>
      </c>
      <c r="B165" t="s">
        <v>919</v>
      </c>
      <c r="C165">
        <v>10</v>
      </c>
      <c r="D165" t="s">
        <v>919</v>
      </c>
      <c r="E165">
        <v>10</v>
      </c>
      <c r="F165" s="27" t="s">
        <v>2157</v>
      </c>
      <c r="G165">
        <v>7</v>
      </c>
      <c r="H165" t="s">
        <v>920</v>
      </c>
      <c r="I165">
        <v>16</v>
      </c>
      <c r="J165" t="s">
        <v>3185</v>
      </c>
      <c r="K165">
        <v>75</v>
      </c>
      <c r="L165" t="s">
        <v>2492</v>
      </c>
      <c r="M165">
        <v>3</v>
      </c>
      <c r="N165">
        <v>3</v>
      </c>
      <c r="O165">
        <v>3</v>
      </c>
      <c r="P165">
        <v>3</v>
      </c>
      <c r="Q165">
        <v>4</v>
      </c>
      <c r="R165">
        <v>3</v>
      </c>
      <c r="S165">
        <v>1</v>
      </c>
      <c r="T165">
        <v>3</v>
      </c>
      <c r="U165">
        <v>3</v>
      </c>
      <c r="V165">
        <v>4</v>
      </c>
      <c r="W165">
        <v>5</v>
      </c>
    </row>
    <row r="166" spans="1:23" x14ac:dyDescent="0.3">
      <c r="A166" t="s">
        <v>768</v>
      </c>
      <c r="B166" t="s">
        <v>919</v>
      </c>
      <c r="C166">
        <v>10</v>
      </c>
      <c r="D166" t="s">
        <v>919</v>
      </c>
      <c r="E166">
        <v>10</v>
      </c>
      <c r="F166" s="27" t="s">
        <v>3186</v>
      </c>
      <c r="G166">
        <v>7</v>
      </c>
      <c r="H166" t="s">
        <v>3187</v>
      </c>
      <c r="I166">
        <v>17</v>
      </c>
      <c r="J166" t="s">
        <v>3188</v>
      </c>
      <c r="K166">
        <v>79</v>
      </c>
      <c r="L166" t="s">
        <v>2492</v>
      </c>
      <c r="M166">
        <v>3</v>
      </c>
      <c r="N166">
        <v>3</v>
      </c>
      <c r="O166">
        <v>3</v>
      </c>
      <c r="P166">
        <v>3</v>
      </c>
      <c r="Q166">
        <v>4</v>
      </c>
      <c r="R166">
        <v>3</v>
      </c>
      <c r="S166">
        <v>1</v>
      </c>
      <c r="T166">
        <v>3</v>
      </c>
      <c r="U166">
        <v>3</v>
      </c>
      <c r="V166">
        <v>4</v>
      </c>
      <c r="W166">
        <v>5</v>
      </c>
    </row>
    <row r="167" spans="1:23" x14ac:dyDescent="0.3">
      <c r="A167" t="s">
        <v>768</v>
      </c>
      <c r="B167" t="s">
        <v>919</v>
      </c>
      <c r="C167">
        <v>10</v>
      </c>
      <c r="D167" t="s">
        <v>919</v>
      </c>
      <c r="E167">
        <v>10</v>
      </c>
      <c r="F167" s="27" t="s">
        <v>3288</v>
      </c>
      <c r="G167">
        <v>7</v>
      </c>
      <c r="H167" t="s">
        <v>3289</v>
      </c>
      <c r="I167">
        <v>15</v>
      </c>
      <c r="J167" t="s">
        <v>3290</v>
      </c>
      <c r="K167">
        <v>64</v>
      </c>
      <c r="L167" t="s">
        <v>2492</v>
      </c>
      <c r="M167">
        <v>3</v>
      </c>
      <c r="N167">
        <v>3</v>
      </c>
      <c r="O167">
        <v>3</v>
      </c>
      <c r="P167">
        <v>3</v>
      </c>
      <c r="Q167">
        <v>4</v>
      </c>
      <c r="R167">
        <v>3</v>
      </c>
      <c r="S167">
        <v>1</v>
      </c>
      <c r="T167">
        <v>3</v>
      </c>
      <c r="U167">
        <v>3</v>
      </c>
      <c r="V167">
        <v>4</v>
      </c>
      <c r="W167">
        <v>5</v>
      </c>
    </row>
    <row r="168" spans="1:23" hidden="1" x14ac:dyDescent="0.3">
      <c r="A168" t="s">
        <v>765</v>
      </c>
      <c r="B168" t="s">
        <v>629</v>
      </c>
      <c r="C168">
        <v>10</v>
      </c>
      <c r="D168" t="s">
        <v>629</v>
      </c>
      <c r="E168">
        <v>10</v>
      </c>
      <c r="F168" s="27" t="s">
        <v>2905</v>
      </c>
      <c r="G168">
        <v>7</v>
      </c>
      <c r="H168" t="s">
        <v>2906</v>
      </c>
      <c r="I168">
        <v>26</v>
      </c>
      <c r="K168">
        <v>0</v>
      </c>
      <c r="L168" t="s">
        <v>605</v>
      </c>
      <c r="M168">
        <v>1</v>
      </c>
      <c r="N168">
        <v>1</v>
      </c>
      <c r="O168">
        <v>1</v>
      </c>
      <c r="P168">
        <v>2</v>
      </c>
      <c r="Q168">
        <v>3</v>
      </c>
      <c r="R168">
        <v>1</v>
      </c>
      <c r="S168">
        <v>1</v>
      </c>
      <c r="T168">
        <v>2</v>
      </c>
      <c r="U168">
        <v>2</v>
      </c>
      <c r="V168">
        <v>3</v>
      </c>
      <c r="W168">
        <v>15</v>
      </c>
    </row>
    <row r="169" spans="1:23" x14ac:dyDescent="0.3">
      <c r="A169" t="s">
        <v>765</v>
      </c>
      <c r="B169" t="s">
        <v>629</v>
      </c>
      <c r="C169">
        <v>10</v>
      </c>
      <c r="D169" t="s">
        <v>629</v>
      </c>
      <c r="E169">
        <v>10</v>
      </c>
      <c r="F169" s="27" t="s">
        <v>2158</v>
      </c>
      <c r="G169">
        <v>7</v>
      </c>
      <c r="H169" t="s">
        <v>1078</v>
      </c>
      <c r="I169">
        <v>27</v>
      </c>
      <c r="K169">
        <v>0</v>
      </c>
      <c r="L169" t="s">
        <v>1136</v>
      </c>
      <c r="M169">
        <v>1</v>
      </c>
      <c r="N169">
        <v>1</v>
      </c>
      <c r="O169">
        <v>1</v>
      </c>
      <c r="P169">
        <v>2</v>
      </c>
      <c r="Q169">
        <v>3</v>
      </c>
      <c r="R169">
        <v>1</v>
      </c>
      <c r="S169">
        <v>1</v>
      </c>
      <c r="T169">
        <v>2</v>
      </c>
      <c r="U169">
        <v>2</v>
      </c>
      <c r="V169">
        <v>3</v>
      </c>
      <c r="W169">
        <v>19</v>
      </c>
    </row>
    <row r="170" spans="1:23" x14ac:dyDescent="0.3">
      <c r="A170" t="s">
        <v>765</v>
      </c>
      <c r="B170" t="s">
        <v>629</v>
      </c>
      <c r="C170">
        <v>10</v>
      </c>
      <c r="D170" t="s">
        <v>629</v>
      </c>
      <c r="E170">
        <v>10</v>
      </c>
      <c r="F170" s="27" t="s">
        <v>2159</v>
      </c>
      <c r="G170">
        <v>7</v>
      </c>
      <c r="H170" t="s">
        <v>1075</v>
      </c>
      <c r="I170">
        <v>23</v>
      </c>
      <c r="K170">
        <v>0</v>
      </c>
      <c r="L170" t="s">
        <v>1136</v>
      </c>
      <c r="M170">
        <v>1</v>
      </c>
      <c r="N170">
        <v>1</v>
      </c>
      <c r="O170">
        <v>1</v>
      </c>
      <c r="P170">
        <v>2</v>
      </c>
      <c r="Q170">
        <v>3</v>
      </c>
      <c r="R170">
        <v>1</v>
      </c>
      <c r="S170">
        <v>1</v>
      </c>
      <c r="T170">
        <v>2</v>
      </c>
      <c r="U170">
        <v>2</v>
      </c>
      <c r="V170">
        <v>3</v>
      </c>
      <c r="W170">
        <v>18</v>
      </c>
    </row>
    <row r="171" spans="1:23" hidden="1" x14ac:dyDescent="0.3">
      <c r="A171" t="s">
        <v>765</v>
      </c>
      <c r="B171" t="s">
        <v>629</v>
      </c>
      <c r="C171">
        <v>10</v>
      </c>
      <c r="D171" t="s">
        <v>629</v>
      </c>
      <c r="E171">
        <v>10</v>
      </c>
      <c r="F171" s="27" t="s">
        <v>2160</v>
      </c>
      <c r="G171">
        <v>7</v>
      </c>
      <c r="H171" t="s">
        <v>921</v>
      </c>
      <c r="I171">
        <v>24</v>
      </c>
      <c r="K171">
        <v>0</v>
      </c>
      <c r="L171" t="s">
        <v>1136</v>
      </c>
      <c r="M171">
        <v>1</v>
      </c>
      <c r="N171">
        <v>1</v>
      </c>
      <c r="O171">
        <v>1</v>
      </c>
      <c r="P171">
        <v>2</v>
      </c>
      <c r="Q171">
        <v>3</v>
      </c>
      <c r="R171">
        <v>1</v>
      </c>
      <c r="S171">
        <v>1</v>
      </c>
      <c r="T171">
        <v>2</v>
      </c>
      <c r="U171">
        <v>2</v>
      </c>
      <c r="V171">
        <v>3</v>
      </c>
      <c r="W171">
        <v>15</v>
      </c>
    </row>
    <row r="172" spans="1:23" hidden="1" x14ac:dyDescent="0.3">
      <c r="A172" t="s">
        <v>765</v>
      </c>
      <c r="B172" t="s">
        <v>629</v>
      </c>
      <c r="C172">
        <v>10</v>
      </c>
      <c r="D172" t="s">
        <v>629</v>
      </c>
      <c r="E172">
        <v>10</v>
      </c>
      <c r="F172" s="27" t="s">
        <v>2860</v>
      </c>
      <c r="G172">
        <v>7</v>
      </c>
      <c r="H172" t="s">
        <v>2861</v>
      </c>
      <c r="I172">
        <v>33</v>
      </c>
      <c r="K172">
        <v>0</v>
      </c>
      <c r="L172" t="s">
        <v>1136</v>
      </c>
      <c r="M172">
        <v>1</v>
      </c>
      <c r="N172">
        <v>1</v>
      </c>
      <c r="O172">
        <v>1</v>
      </c>
      <c r="P172">
        <v>2</v>
      </c>
      <c r="Q172">
        <v>3</v>
      </c>
      <c r="R172">
        <v>1</v>
      </c>
      <c r="S172">
        <v>1</v>
      </c>
      <c r="T172">
        <v>2</v>
      </c>
      <c r="U172">
        <v>2</v>
      </c>
      <c r="V172">
        <v>3</v>
      </c>
      <c r="W172">
        <v>25</v>
      </c>
    </row>
    <row r="173" spans="1:23" x14ac:dyDescent="0.3">
      <c r="A173" t="s">
        <v>765</v>
      </c>
      <c r="B173" t="s">
        <v>629</v>
      </c>
      <c r="C173">
        <v>10</v>
      </c>
      <c r="D173" t="s">
        <v>629</v>
      </c>
      <c r="E173">
        <v>10</v>
      </c>
      <c r="F173" s="27" t="s">
        <v>2161</v>
      </c>
      <c r="G173">
        <v>7</v>
      </c>
      <c r="H173" t="s">
        <v>1076</v>
      </c>
      <c r="I173">
        <v>22</v>
      </c>
      <c r="K173">
        <v>0</v>
      </c>
      <c r="L173" t="s">
        <v>1136</v>
      </c>
      <c r="M173">
        <v>1</v>
      </c>
      <c r="N173">
        <v>1</v>
      </c>
      <c r="O173">
        <v>1</v>
      </c>
      <c r="P173">
        <v>2</v>
      </c>
      <c r="Q173">
        <v>3</v>
      </c>
      <c r="R173">
        <v>1</v>
      </c>
      <c r="S173">
        <v>1</v>
      </c>
      <c r="T173">
        <v>2</v>
      </c>
      <c r="U173">
        <v>2</v>
      </c>
      <c r="V173">
        <v>3</v>
      </c>
      <c r="W173">
        <v>18</v>
      </c>
    </row>
    <row r="174" spans="1:23" hidden="1" x14ac:dyDescent="0.3">
      <c r="A174" t="s">
        <v>765</v>
      </c>
      <c r="B174" t="s">
        <v>629</v>
      </c>
      <c r="C174">
        <v>10</v>
      </c>
      <c r="D174" t="s">
        <v>629</v>
      </c>
      <c r="E174">
        <v>10</v>
      </c>
      <c r="F174" s="27" t="s">
        <v>2162</v>
      </c>
      <c r="G174">
        <v>7</v>
      </c>
      <c r="H174" t="s">
        <v>922</v>
      </c>
      <c r="I174">
        <v>17</v>
      </c>
      <c r="J174" t="s">
        <v>2163</v>
      </c>
      <c r="K174">
        <v>67</v>
      </c>
      <c r="L174" t="s">
        <v>1136</v>
      </c>
      <c r="M174">
        <v>1</v>
      </c>
      <c r="N174">
        <v>1</v>
      </c>
      <c r="O174">
        <v>1</v>
      </c>
      <c r="P174">
        <v>2</v>
      </c>
      <c r="Q174">
        <v>3</v>
      </c>
      <c r="R174">
        <v>1</v>
      </c>
      <c r="S174">
        <v>1</v>
      </c>
      <c r="T174">
        <v>2</v>
      </c>
      <c r="U174">
        <v>2</v>
      </c>
      <c r="V174">
        <v>3</v>
      </c>
      <c r="W174">
        <v>18</v>
      </c>
    </row>
    <row r="175" spans="1:23" hidden="1" x14ac:dyDescent="0.3">
      <c r="A175" t="s">
        <v>765</v>
      </c>
      <c r="B175" t="s">
        <v>629</v>
      </c>
      <c r="C175">
        <v>10</v>
      </c>
      <c r="D175" t="s">
        <v>629</v>
      </c>
      <c r="E175">
        <v>10</v>
      </c>
      <c r="F175" s="27" t="s">
        <v>2164</v>
      </c>
      <c r="G175">
        <v>7</v>
      </c>
      <c r="H175" t="s">
        <v>1074</v>
      </c>
      <c r="I175">
        <v>30</v>
      </c>
      <c r="K175">
        <v>0</v>
      </c>
      <c r="L175" t="s">
        <v>1136</v>
      </c>
      <c r="M175">
        <v>1</v>
      </c>
      <c r="N175">
        <v>1</v>
      </c>
      <c r="O175">
        <v>1</v>
      </c>
      <c r="P175">
        <v>2</v>
      </c>
      <c r="Q175">
        <v>3</v>
      </c>
      <c r="R175">
        <v>1</v>
      </c>
      <c r="S175">
        <v>1</v>
      </c>
      <c r="T175">
        <v>2</v>
      </c>
      <c r="U175">
        <v>2</v>
      </c>
      <c r="V175">
        <v>3</v>
      </c>
      <c r="W175">
        <v>19</v>
      </c>
    </row>
    <row r="176" spans="1:23" hidden="1" x14ac:dyDescent="0.3">
      <c r="A176" t="s">
        <v>765</v>
      </c>
      <c r="B176" t="s">
        <v>629</v>
      </c>
      <c r="C176">
        <v>10</v>
      </c>
      <c r="D176" t="s">
        <v>629</v>
      </c>
      <c r="E176">
        <v>10</v>
      </c>
      <c r="F176" s="27" t="s">
        <v>923</v>
      </c>
      <c r="G176">
        <v>7</v>
      </c>
      <c r="H176" t="s">
        <v>1888</v>
      </c>
      <c r="I176">
        <v>35</v>
      </c>
      <c r="K176">
        <v>0</v>
      </c>
      <c r="L176" t="s">
        <v>605</v>
      </c>
      <c r="M176">
        <v>1</v>
      </c>
      <c r="N176">
        <v>1</v>
      </c>
      <c r="O176">
        <v>1</v>
      </c>
      <c r="P176">
        <v>2</v>
      </c>
      <c r="Q176">
        <v>3</v>
      </c>
      <c r="R176">
        <v>1</v>
      </c>
      <c r="S176">
        <v>1</v>
      </c>
      <c r="T176">
        <v>2</v>
      </c>
      <c r="U176">
        <v>2</v>
      </c>
      <c r="V176">
        <v>3</v>
      </c>
      <c r="W176">
        <v>18</v>
      </c>
    </row>
    <row r="177" spans="1:24" hidden="1" x14ac:dyDescent="0.3">
      <c r="A177" t="s">
        <v>765</v>
      </c>
      <c r="B177" t="s">
        <v>629</v>
      </c>
      <c r="C177">
        <v>10</v>
      </c>
      <c r="D177" t="s">
        <v>629</v>
      </c>
      <c r="E177">
        <v>10</v>
      </c>
      <c r="F177" s="27" t="s">
        <v>2165</v>
      </c>
      <c r="G177">
        <v>7</v>
      </c>
      <c r="H177" t="s">
        <v>1077</v>
      </c>
      <c r="I177">
        <v>28</v>
      </c>
      <c r="K177">
        <v>0</v>
      </c>
      <c r="L177" t="s">
        <v>1136</v>
      </c>
      <c r="M177">
        <v>1</v>
      </c>
      <c r="N177">
        <v>1</v>
      </c>
      <c r="O177">
        <v>1</v>
      </c>
      <c r="P177">
        <v>2</v>
      </c>
      <c r="Q177">
        <v>3</v>
      </c>
      <c r="R177">
        <v>1</v>
      </c>
      <c r="S177">
        <v>1</v>
      </c>
      <c r="T177">
        <v>2</v>
      </c>
      <c r="U177">
        <v>2</v>
      </c>
      <c r="V177">
        <v>3</v>
      </c>
      <c r="W177">
        <v>19</v>
      </c>
    </row>
    <row r="178" spans="1:24" hidden="1" x14ac:dyDescent="0.3">
      <c r="A178" t="s">
        <v>767</v>
      </c>
      <c r="B178" t="s">
        <v>924</v>
      </c>
      <c r="C178">
        <v>10</v>
      </c>
      <c r="D178" t="s">
        <v>924</v>
      </c>
      <c r="E178">
        <v>10</v>
      </c>
      <c r="F178" s="27" t="s">
        <v>2166</v>
      </c>
      <c r="G178">
        <v>7</v>
      </c>
      <c r="H178" t="s">
        <v>925</v>
      </c>
      <c r="I178">
        <v>11</v>
      </c>
      <c r="J178" t="s">
        <v>2167</v>
      </c>
      <c r="K178">
        <v>64</v>
      </c>
      <c r="L178" t="s">
        <v>2493</v>
      </c>
      <c r="M178">
        <v>1</v>
      </c>
      <c r="N178">
        <v>1</v>
      </c>
      <c r="O178">
        <v>1</v>
      </c>
      <c r="P178">
        <v>2</v>
      </c>
      <c r="Q178">
        <v>3</v>
      </c>
      <c r="R178">
        <v>1</v>
      </c>
      <c r="S178">
        <v>1</v>
      </c>
      <c r="T178">
        <v>2</v>
      </c>
      <c r="U178">
        <v>2</v>
      </c>
      <c r="V178">
        <v>3</v>
      </c>
      <c r="W178">
        <v>25</v>
      </c>
    </row>
    <row r="179" spans="1:24" hidden="1" x14ac:dyDescent="0.3">
      <c r="A179" t="s">
        <v>765</v>
      </c>
      <c r="B179" t="s">
        <v>926</v>
      </c>
      <c r="C179">
        <v>10</v>
      </c>
      <c r="D179" t="s">
        <v>927</v>
      </c>
      <c r="E179">
        <v>17</v>
      </c>
      <c r="F179" s="27" t="s">
        <v>2168</v>
      </c>
      <c r="G179">
        <v>7</v>
      </c>
      <c r="H179" t="s">
        <v>927</v>
      </c>
      <c r="I179">
        <v>17</v>
      </c>
      <c r="J179" t="s">
        <v>2169</v>
      </c>
      <c r="K179">
        <v>54</v>
      </c>
      <c r="L179" t="s">
        <v>1136</v>
      </c>
      <c r="M179">
        <v>1</v>
      </c>
      <c r="N179">
        <v>1</v>
      </c>
      <c r="O179">
        <v>1</v>
      </c>
      <c r="P179">
        <v>2</v>
      </c>
      <c r="Q179">
        <v>3</v>
      </c>
      <c r="R179">
        <v>1</v>
      </c>
      <c r="S179">
        <v>1</v>
      </c>
      <c r="T179">
        <v>2</v>
      </c>
      <c r="U179">
        <v>2</v>
      </c>
      <c r="V179">
        <v>3</v>
      </c>
      <c r="W179">
        <v>18</v>
      </c>
    </row>
    <row r="180" spans="1:24" x14ac:dyDescent="0.3">
      <c r="A180" t="s">
        <v>768</v>
      </c>
      <c r="B180" t="s">
        <v>928</v>
      </c>
      <c r="C180">
        <v>10</v>
      </c>
      <c r="D180" t="s">
        <v>929</v>
      </c>
      <c r="E180">
        <v>20</v>
      </c>
      <c r="F180" s="27" t="s">
        <v>930</v>
      </c>
      <c r="G180">
        <v>7</v>
      </c>
      <c r="H180" t="s">
        <v>3189</v>
      </c>
      <c r="I180">
        <v>29</v>
      </c>
      <c r="J180" t="s">
        <v>2170</v>
      </c>
      <c r="K180">
        <v>56</v>
      </c>
      <c r="L180" t="s">
        <v>609</v>
      </c>
      <c r="M180">
        <v>2</v>
      </c>
      <c r="N180">
        <v>2</v>
      </c>
      <c r="O180">
        <v>2</v>
      </c>
      <c r="P180">
        <v>2</v>
      </c>
      <c r="Q180">
        <v>3</v>
      </c>
      <c r="R180">
        <v>2</v>
      </c>
      <c r="S180">
        <v>1</v>
      </c>
      <c r="T180">
        <v>2</v>
      </c>
      <c r="U180">
        <v>2</v>
      </c>
      <c r="V180">
        <v>3</v>
      </c>
      <c r="W180">
        <v>25</v>
      </c>
    </row>
    <row r="181" spans="1:24" hidden="1" x14ac:dyDescent="0.3">
      <c r="A181" t="s">
        <v>768</v>
      </c>
      <c r="B181" t="s">
        <v>931</v>
      </c>
      <c r="C181">
        <v>9</v>
      </c>
      <c r="D181" t="s">
        <v>931</v>
      </c>
      <c r="E181">
        <v>9</v>
      </c>
      <c r="F181" s="27" t="s">
        <v>2171</v>
      </c>
      <c r="G181">
        <v>7</v>
      </c>
      <c r="H181" t="s">
        <v>932</v>
      </c>
      <c r="I181">
        <v>14</v>
      </c>
      <c r="J181" t="s">
        <v>2172</v>
      </c>
      <c r="K181">
        <v>53</v>
      </c>
      <c r="L181" t="s">
        <v>2494</v>
      </c>
      <c r="M181">
        <v>2</v>
      </c>
      <c r="N181">
        <v>2</v>
      </c>
      <c r="O181">
        <v>2</v>
      </c>
      <c r="P181">
        <v>3</v>
      </c>
      <c r="Q181">
        <v>4</v>
      </c>
      <c r="R181">
        <v>2</v>
      </c>
      <c r="S181">
        <v>1</v>
      </c>
      <c r="T181">
        <v>3</v>
      </c>
      <c r="U181">
        <v>3</v>
      </c>
      <c r="V181">
        <v>4</v>
      </c>
      <c r="W181">
        <v>25</v>
      </c>
    </row>
    <row r="182" spans="1:24" hidden="1" x14ac:dyDescent="0.3">
      <c r="A182" t="s">
        <v>768</v>
      </c>
      <c r="B182" t="s">
        <v>931</v>
      </c>
      <c r="C182">
        <v>9</v>
      </c>
      <c r="D182" t="s">
        <v>931</v>
      </c>
      <c r="E182">
        <v>9</v>
      </c>
      <c r="F182" s="27" t="s">
        <v>2173</v>
      </c>
      <c r="G182">
        <v>7</v>
      </c>
      <c r="H182" t="s">
        <v>933</v>
      </c>
      <c r="I182">
        <v>15</v>
      </c>
      <c r="J182" t="s">
        <v>2172</v>
      </c>
      <c r="K182">
        <v>53</v>
      </c>
      <c r="L182" t="s">
        <v>1136</v>
      </c>
      <c r="M182">
        <v>2</v>
      </c>
      <c r="N182">
        <v>2</v>
      </c>
      <c r="O182">
        <v>2</v>
      </c>
      <c r="P182">
        <v>3</v>
      </c>
      <c r="Q182">
        <v>4</v>
      </c>
      <c r="R182">
        <v>2</v>
      </c>
      <c r="S182">
        <v>1</v>
      </c>
      <c r="T182">
        <v>3</v>
      </c>
      <c r="U182">
        <v>3</v>
      </c>
      <c r="V182">
        <v>4</v>
      </c>
      <c r="W182">
        <v>25</v>
      </c>
    </row>
    <row r="183" spans="1:24" x14ac:dyDescent="0.3">
      <c r="A183" t="s">
        <v>765</v>
      </c>
      <c r="B183" t="s">
        <v>621</v>
      </c>
      <c r="C183">
        <v>10</v>
      </c>
      <c r="D183" t="s">
        <v>934</v>
      </c>
      <c r="E183">
        <v>23</v>
      </c>
      <c r="F183" s="27" t="s">
        <v>2174</v>
      </c>
      <c r="G183">
        <v>7</v>
      </c>
      <c r="H183" t="s">
        <v>1099</v>
      </c>
      <c r="I183">
        <v>24</v>
      </c>
      <c r="J183" t="s">
        <v>2175</v>
      </c>
      <c r="K183">
        <v>61</v>
      </c>
      <c r="L183" t="s">
        <v>1136</v>
      </c>
      <c r="M183">
        <v>1</v>
      </c>
      <c r="N183">
        <v>1</v>
      </c>
      <c r="O183">
        <v>1</v>
      </c>
      <c r="P183">
        <v>2</v>
      </c>
      <c r="Q183">
        <v>3</v>
      </c>
      <c r="R183">
        <v>1</v>
      </c>
      <c r="S183">
        <v>1</v>
      </c>
      <c r="T183">
        <v>2</v>
      </c>
      <c r="U183">
        <v>2</v>
      </c>
      <c r="V183">
        <v>3</v>
      </c>
      <c r="W183">
        <v>25</v>
      </c>
    </row>
    <row r="184" spans="1:24" hidden="1" x14ac:dyDescent="0.3">
      <c r="A184" t="s">
        <v>765</v>
      </c>
      <c r="B184" t="s">
        <v>621</v>
      </c>
      <c r="C184">
        <v>10</v>
      </c>
      <c r="D184" t="s">
        <v>934</v>
      </c>
      <c r="E184">
        <v>23</v>
      </c>
      <c r="F184" s="27" t="s">
        <v>2176</v>
      </c>
      <c r="G184">
        <v>7</v>
      </c>
      <c r="H184" t="s">
        <v>1100</v>
      </c>
      <c r="I184">
        <v>35</v>
      </c>
      <c r="J184" t="s">
        <v>2170</v>
      </c>
      <c r="K184">
        <v>56</v>
      </c>
      <c r="L184" t="s">
        <v>1136</v>
      </c>
      <c r="M184">
        <v>1</v>
      </c>
      <c r="N184">
        <v>1</v>
      </c>
      <c r="O184">
        <v>1</v>
      </c>
      <c r="P184">
        <v>2</v>
      </c>
      <c r="Q184">
        <v>3</v>
      </c>
      <c r="R184">
        <v>1</v>
      </c>
      <c r="S184">
        <v>1</v>
      </c>
      <c r="T184">
        <v>2</v>
      </c>
      <c r="U184">
        <v>2</v>
      </c>
      <c r="V184">
        <v>3</v>
      </c>
      <c r="W184">
        <v>25</v>
      </c>
    </row>
    <row r="185" spans="1:24" x14ac:dyDescent="0.3">
      <c r="A185" t="s">
        <v>765</v>
      </c>
      <c r="B185" t="s">
        <v>621</v>
      </c>
      <c r="C185">
        <v>10</v>
      </c>
      <c r="D185" t="s">
        <v>934</v>
      </c>
      <c r="E185">
        <v>23</v>
      </c>
      <c r="F185" s="27" t="s">
        <v>2177</v>
      </c>
      <c r="G185">
        <v>7</v>
      </c>
      <c r="H185" t="s">
        <v>1101</v>
      </c>
      <c r="I185">
        <v>23</v>
      </c>
      <c r="K185">
        <v>0</v>
      </c>
      <c r="L185" t="s">
        <v>1136</v>
      </c>
      <c r="M185">
        <v>1</v>
      </c>
      <c r="N185">
        <v>1</v>
      </c>
      <c r="O185">
        <v>1</v>
      </c>
      <c r="P185">
        <v>2</v>
      </c>
      <c r="Q185">
        <v>3</v>
      </c>
      <c r="R185">
        <v>1</v>
      </c>
      <c r="S185">
        <v>1</v>
      </c>
      <c r="T185">
        <v>2</v>
      </c>
      <c r="U185">
        <v>2</v>
      </c>
      <c r="V185">
        <v>3</v>
      </c>
      <c r="W185">
        <v>25</v>
      </c>
    </row>
    <row r="186" spans="1:24" hidden="1" x14ac:dyDescent="0.3">
      <c r="A186" t="s">
        <v>765</v>
      </c>
      <c r="B186" t="s">
        <v>621</v>
      </c>
      <c r="C186">
        <v>10</v>
      </c>
      <c r="D186" t="s">
        <v>934</v>
      </c>
      <c r="E186">
        <v>23</v>
      </c>
      <c r="F186" s="27" t="s">
        <v>2178</v>
      </c>
      <c r="G186">
        <v>7</v>
      </c>
      <c r="H186" t="s">
        <v>1102</v>
      </c>
      <c r="I186">
        <v>24</v>
      </c>
      <c r="K186">
        <v>0</v>
      </c>
      <c r="L186" t="s">
        <v>1136</v>
      </c>
      <c r="M186">
        <v>1</v>
      </c>
      <c r="N186">
        <v>1</v>
      </c>
      <c r="O186">
        <v>1</v>
      </c>
      <c r="P186">
        <v>2</v>
      </c>
      <c r="Q186">
        <v>3</v>
      </c>
      <c r="R186">
        <v>1</v>
      </c>
      <c r="S186">
        <v>1</v>
      </c>
      <c r="T186">
        <v>2</v>
      </c>
      <c r="U186">
        <v>2</v>
      </c>
      <c r="V186">
        <v>3</v>
      </c>
      <c r="W186">
        <v>25</v>
      </c>
    </row>
    <row r="187" spans="1:24" hidden="1" x14ac:dyDescent="0.3">
      <c r="A187" t="s">
        <v>765</v>
      </c>
      <c r="B187" t="s">
        <v>621</v>
      </c>
      <c r="C187">
        <v>10</v>
      </c>
      <c r="D187" t="s">
        <v>934</v>
      </c>
      <c r="E187">
        <v>23</v>
      </c>
      <c r="F187" s="27" t="s">
        <v>2179</v>
      </c>
      <c r="G187">
        <v>7</v>
      </c>
      <c r="H187" t="s">
        <v>1103</v>
      </c>
      <c r="I187">
        <v>19</v>
      </c>
      <c r="K187">
        <v>0</v>
      </c>
      <c r="L187" t="s">
        <v>1136</v>
      </c>
      <c r="M187">
        <v>1</v>
      </c>
      <c r="N187">
        <v>1</v>
      </c>
      <c r="O187">
        <v>1</v>
      </c>
      <c r="P187">
        <v>2</v>
      </c>
      <c r="Q187">
        <v>3</v>
      </c>
      <c r="R187">
        <v>1</v>
      </c>
      <c r="S187">
        <v>1</v>
      </c>
      <c r="T187">
        <v>2</v>
      </c>
      <c r="U187">
        <v>2</v>
      </c>
      <c r="V187">
        <v>3</v>
      </c>
      <c r="W187">
        <v>25</v>
      </c>
    </row>
    <row r="188" spans="1:24" hidden="1" x14ac:dyDescent="0.3">
      <c r="A188" t="s">
        <v>765</v>
      </c>
      <c r="B188" t="s">
        <v>621</v>
      </c>
      <c r="C188">
        <v>10</v>
      </c>
      <c r="D188" t="s">
        <v>934</v>
      </c>
      <c r="E188">
        <v>23</v>
      </c>
      <c r="F188" s="27" t="s">
        <v>2180</v>
      </c>
      <c r="G188">
        <v>7</v>
      </c>
      <c r="H188" t="s">
        <v>935</v>
      </c>
      <c r="I188">
        <v>23</v>
      </c>
      <c r="K188">
        <v>0</v>
      </c>
      <c r="L188" t="s">
        <v>1136</v>
      </c>
      <c r="M188">
        <v>1</v>
      </c>
      <c r="N188">
        <v>1</v>
      </c>
      <c r="O188">
        <v>1</v>
      </c>
      <c r="P188">
        <v>2</v>
      </c>
      <c r="Q188">
        <v>3</v>
      </c>
      <c r="R188">
        <v>1</v>
      </c>
      <c r="S188">
        <v>1</v>
      </c>
      <c r="T188">
        <v>2</v>
      </c>
      <c r="U188">
        <v>2</v>
      </c>
      <c r="V188">
        <v>3</v>
      </c>
      <c r="W188">
        <v>25</v>
      </c>
    </row>
    <row r="189" spans="1:24" hidden="1" x14ac:dyDescent="0.3">
      <c r="A189" t="s">
        <v>765</v>
      </c>
      <c r="B189" t="s">
        <v>621</v>
      </c>
      <c r="C189">
        <v>10</v>
      </c>
      <c r="D189" t="s">
        <v>934</v>
      </c>
      <c r="E189">
        <v>23</v>
      </c>
      <c r="F189" s="27" t="s">
        <v>2181</v>
      </c>
      <c r="G189">
        <v>7</v>
      </c>
      <c r="H189" t="s">
        <v>936</v>
      </c>
      <c r="I189">
        <v>34</v>
      </c>
      <c r="K189">
        <v>0</v>
      </c>
      <c r="L189" t="s">
        <v>1136</v>
      </c>
      <c r="M189">
        <v>1</v>
      </c>
      <c r="N189">
        <v>1</v>
      </c>
      <c r="O189">
        <v>1</v>
      </c>
      <c r="P189">
        <v>2</v>
      </c>
      <c r="Q189">
        <v>3</v>
      </c>
      <c r="R189">
        <v>1</v>
      </c>
      <c r="S189">
        <v>1</v>
      </c>
      <c r="T189">
        <v>2</v>
      </c>
      <c r="U189">
        <v>2</v>
      </c>
      <c r="V189">
        <v>3</v>
      </c>
      <c r="W189">
        <v>12</v>
      </c>
    </row>
    <row r="190" spans="1:24" x14ac:dyDescent="0.3">
      <c r="A190" t="s">
        <v>765</v>
      </c>
      <c r="B190" t="s">
        <v>621</v>
      </c>
      <c r="C190">
        <v>10</v>
      </c>
      <c r="D190" t="s">
        <v>934</v>
      </c>
      <c r="E190">
        <v>23</v>
      </c>
      <c r="F190" s="27" t="s">
        <v>2182</v>
      </c>
      <c r="G190">
        <v>7</v>
      </c>
      <c r="H190" t="s">
        <v>937</v>
      </c>
      <c r="I190">
        <v>26</v>
      </c>
      <c r="K190">
        <v>0</v>
      </c>
      <c r="L190" t="s">
        <v>1136</v>
      </c>
      <c r="M190">
        <v>1</v>
      </c>
      <c r="N190">
        <v>1</v>
      </c>
      <c r="O190">
        <v>1</v>
      </c>
      <c r="P190">
        <v>2</v>
      </c>
      <c r="Q190">
        <v>3</v>
      </c>
      <c r="R190">
        <v>1</v>
      </c>
      <c r="S190">
        <v>1</v>
      </c>
      <c r="T190">
        <v>2</v>
      </c>
      <c r="U190">
        <v>2</v>
      </c>
      <c r="V190">
        <v>3</v>
      </c>
      <c r="W190">
        <v>25</v>
      </c>
    </row>
    <row r="191" spans="1:24" hidden="1" x14ac:dyDescent="0.3">
      <c r="A191" t="s">
        <v>765</v>
      </c>
      <c r="B191" t="s">
        <v>621</v>
      </c>
      <c r="C191">
        <v>10</v>
      </c>
      <c r="D191" t="s">
        <v>934</v>
      </c>
      <c r="E191">
        <v>23</v>
      </c>
      <c r="F191" s="27" t="s">
        <v>2183</v>
      </c>
      <c r="G191">
        <v>7</v>
      </c>
      <c r="H191" t="s">
        <v>938</v>
      </c>
      <c r="I191">
        <v>25</v>
      </c>
      <c r="K191">
        <v>0</v>
      </c>
      <c r="L191" t="s">
        <v>1136</v>
      </c>
      <c r="M191">
        <v>1</v>
      </c>
      <c r="N191">
        <v>1</v>
      </c>
      <c r="O191">
        <v>1</v>
      </c>
      <c r="P191">
        <v>2</v>
      </c>
      <c r="Q191">
        <v>3</v>
      </c>
      <c r="R191">
        <v>1</v>
      </c>
      <c r="S191">
        <v>1</v>
      </c>
      <c r="T191">
        <v>2</v>
      </c>
      <c r="U191">
        <v>2</v>
      </c>
      <c r="V191">
        <v>3</v>
      </c>
      <c r="W191">
        <v>25</v>
      </c>
    </row>
    <row r="192" spans="1:24" x14ac:dyDescent="0.3">
      <c r="A192" t="s">
        <v>768</v>
      </c>
      <c r="B192" t="s">
        <v>939</v>
      </c>
      <c r="C192">
        <v>9</v>
      </c>
      <c r="D192" t="s">
        <v>940</v>
      </c>
      <c r="E192">
        <v>9</v>
      </c>
      <c r="F192" s="27" t="s">
        <v>3291</v>
      </c>
      <c r="G192">
        <v>7</v>
      </c>
      <c r="H192" t="s">
        <v>940</v>
      </c>
      <c r="I192">
        <v>9</v>
      </c>
      <c r="J192" t="s">
        <v>2184</v>
      </c>
      <c r="K192">
        <v>64</v>
      </c>
      <c r="L192" t="s">
        <v>2495</v>
      </c>
      <c r="M192">
        <v>1</v>
      </c>
      <c r="N192">
        <v>1</v>
      </c>
      <c r="O192">
        <v>1</v>
      </c>
      <c r="P192">
        <v>2</v>
      </c>
      <c r="Q192">
        <v>3</v>
      </c>
      <c r="R192">
        <v>1</v>
      </c>
      <c r="S192">
        <v>1</v>
      </c>
      <c r="T192">
        <v>2</v>
      </c>
      <c r="U192">
        <v>2</v>
      </c>
      <c r="V192">
        <v>3</v>
      </c>
      <c r="W192">
        <v>15</v>
      </c>
      <c r="X192" t="s">
        <v>941</v>
      </c>
    </row>
    <row r="193" spans="1:24" x14ac:dyDescent="0.3">
      <c r="A193" t="s">
        <v>768</v>
      </c>
      <c r="B193" t="s">
        <v>942</v>
      </c>
      <c r="C193">
        <v>7</v>
      </c>
      <c r="D193" t="s">
        <v>942</v>
      </c>
      <c r="E193">
        <v>7</v>
      </c>
      <c r="F193" s="27" t="s">
        <v>2185</v>
      </c>
      <c r="G193">
        <v>7</v>
      </c>
      <c r="H193" t="s">
        <v>943</v>
      </c>
      <c r="I193">
        <v>23</v>
      </c>
      <c r="J193" t="s">
        <v>2186</v>
      </c>
      <c r="K193">
        <v>62</v>
      </c>
      <c r="L193" t="s">
        <v>2496</v>
      </c>
      <c r="M193">
        <v>1</v>
      </c>
      <c r="N193">
        <v>1</v>
      </c>
      <c r="O193">
        <v>1</v>
      </c>
      <c r="P193">
        <v>2</v>
      </c>
      <c r="Q193">
        <v>3</v>
      </c>
      <c r="R193">
        <v>1</v>
      </c>
      <c r="S193">
        <v>1</v>
      </c>
      <c r="T193">
        <v>2</v>
      </c>
      <c r="U193">
        <v>2</v>
      </c>
      <c r="V193">
        <v>3</v>
      </c>
      <c r="W193">
        <v>18</v>
      </c>
    </row>
    <row r="194" spans="1:24" x14ac:dyDescent="0.3">
      <c r="A194" t="s">
        <v>768</v>
      </c>
      <c r="B194" t="s">
        <v>942</v>
      </c>
      <c r="C194">
        <v>7</v>
      </c>
      <c r="D194" t="s">
        <v>942</v>
      </c>
      <c r="E194">
        <v>7</v>
      </c>
      <c r="F194" s="27" t="s">
        <v>2187</v>
      </c>
      <c r="G194">
        <v>7</v>
      </c>
      <c r="H194" t="s">
        <v>944</v>
      </c>
      <c r="I194">
        <v>23</v>
      </c>
      <c r="J194" t="s">
        <v>2186</v>
      </c>
      <c r="K194">
        <v>62</v>
      </c>
      <c r="L194" t="s">
        <v>2496</v>
      </c>
      <c r="M194">
        <v>1</v>
      </c>
      <c r="N194">
        <v>1</v>
      </c>
      <c r="O194">
        <v>1</v>
      </c>
      <c r="P194">
        <v>2</v>
      </c>
      <c r="Q194">
        <v>3</v>
      </c>
      <c r="R194">
        <v>1</v>
      </c>
      <c r="S194">
        <v>1</v>
      </c>
      <c r="T194">
        <v>2</v>
      </c>
      <c r="U194">
        <v>2</v>
      </c>
      <c r="V194">
        <v>3</v>
      </c>
      <c r="W194">
        <v>18</v>
      </c>
    </row>
    <row r="195" spans="1:24" x14ac:dyDescent="0.3">
      <c r="A195" t="s">
        <v>767</v>
      </c>
      <c r="B195" t="s">
        <v>945</v>
      </c>
      <c r="C195">
        <v>9</v>
      </c>
      <c r="D195" t="s">
        <v>946</v>
      </c>
      <c r="E195">
        <v>30</v>
      </c>
      <c r="F195" s="27" t="s">
        <v>2188</v>
      </c>
      <c r="G195">
        <v>7</v>
      </c>
      <c r="H195" t="s">
        <v>2189</v>
      </c>
      <c r="I195">
        <v>26</v>
      </c>
      <c r="J195" t="s">
        <v>2190</v>
      </c>
      <c r="K195">
        <v>72</v>
      </c>
      <c r="L195" t="s">
        <v>2494</v>
      </c>
      <c r="M195">
        <v>1</v>
      </c>
      <c r="N195">
        <v>1</v>
      </c>
      <c r="O195">
        <v>1</v>
      </c>
      <c r="P195">
        <v>2</v>
      </c>
      <c r="Q195">
        <v>3</v>
      </c>
      <c r="R195">
        <v>1</v>
      </c>
      <c r="S195">
        <v>1</v>
      </c>
      <c r="T195">
        <v>2</v>
      </c>
      <c r="U195">
        <v>2</v>
      </c>
      <c r="V195">
        <v>3</v>
      </c>
      <c r="W195">
        <v>18</v>
      </c>
    </row>
    <row r="196" spans="1:24" x14ac:dyDescent="0.3">
      <c r="A196" t="s">
        <v>767</v>
      </c>
      <c r="B196" t="s">
        <v>945</v>
      </c>
      <c r="C196">
        <v>9</v>
      </c>
      <c r="D196" t="s">
        <v>946</v>
      </c>
      <c r="E196">
        <v>30</v>
      </c>
      <c r="F196" s="27" t="s">
        <v>2191</v>
      </c>
      <c r="G196">
        <v>7</v>
      </c>
      <c r="H196" t="s">
        <v>947</v>
      </c>
      <c r="I196">
        <v>26</v>
      </c>
      <c r="J196" t="s">
        <v>2192</v>
      </c>
      <c r="K196">
        <v>68</v>
      </c>
      <c r="L196" t="s">
        <v>2494</v>
      </c>
      <c r="M196">
        <v>1</v>
      </c>
      <c r="N196">
        <v>1</v>
      </c>
      <c r="O196">
        <v>1</v>
      </c>
      <c r="P196">
        <v>2</v>
      </c>
      <c r="Q196">
        <v>3</v>
      </c>
      <c r="R196">
        <v>1</v>
      </c>
      <c r="S196">
        <v>1</v>
      </c>
      <c r="T196">
        <v>2</v>
      </c>
      <c r="U196">
        <v>2</v>
      </c>
      <c r="V196">
        <v>3</v>
      </c>
      <c r="W196">
        <v>18</v>
      </c>
    </row>
    <row r="197" spans="1:24" x14ac:dyDescent="0.3">
      <c r="A197" t="s">
        <v>767</v>
      </c>
      <c r="B197" t="s">
        <v>945</v>
      </c>
      <c r="C197">
        <v>9</v>
      </c>
      <c r="D197" t="s">
        <v>946</v>
      </c>
      <c r="E197">
        <v>30</v>
      </c>
      <c r="F197" s="27" t="s">
        <v>2193</v>
      </c>
      <c r="G197">
        <v>7</v>
      </c>
      <c r="H197" t="s">
        <v>948</v>
      </c>
      <c r="I197">
        <v>23</v>
      </c>
      <c r="J197" t="s">
        <v>2194</v>
      </c>
      <c r="K197">
        <v>65</v>
      </c>
      <c r="L197" t="s">
        <v>2494</v>
      </c>
      <c r="M197">
        <v>1</v>
      </c>
      <c r="N197">
        <v>1</v>
      </c>
      <c r="O197">
        <v>1</v>
      </c>
      <c r="P197">
        <v>2</v>
      </c>
      <c r="Q197">
        <v>3</v>
      </c>
      <c r="R197">
        <v>1</v>
      </c>
      <c r="S197">
        <v>1</v>
      </c>
      <c r="T197">
        <v>2</v>
      </c>
      <c r="U197">
        <v>2</v>
      </c>
      <c r="V197">
        <v>3</v>
      </c>
      <c r="W197">
        <v>18</v>
      </c>
    </row>
    <row r="198" spans="1:24" x14ac:dyDescent="0.3">
      <c r="A198" t="s">
        <v>767</v>
      </c>
      <c r="B198" t="s">
        <v>945</v>
      </c>
      <c r="C198">
        <v>9</v>
      </c>
      <c r="D198" t="s">
        <v>946</v>
      </c>
      <c r="E198">
        <v>30</v>
      </c>
      <c r="F198" s="27" t="s">
        <v>2195</v>
      </c>
      <c r="G198">
        <v>7</v>
      </c>
      <c r="H198" t="s">
        <v>949</v>
      </c>
      <c r="I198">
        <v>20</v>
      </c>
      <c r="J198" t="s">
        <v>2196</v>
      </c>
      <c r="K198">
        <v>66</v>
      </c>
      <c r="L198" t="s">
        <v>2494</v>
      </c>
      <c r="M198">
        <v>1</v>
      </c>
      <c r="N198">
        <v>1</v>
      </c>
      <c r="O198">
        <v>1</v>
      </c>
      <c r="P198">
        <v>2</v>
      </c>
      <c r="Q198">
        <v>3</v>
      </c>
      <c r="R198">
        <v>1</v>
      </c>
      <c r="S198">
        <v>1</v>
      </c>
      <c r="T198">
        <v>2</v>
      </c>
      <c r="U198">
        <v>2</v>
      </c>
      <c r="V198">
        <v>3</v>
      </c>
      <c r="W198">
        <v>18</v>
      </c>
    </row>
    <row r="199" spans="1:24" x14ac:dyDescent="0.3">
      <c r="A199" t="s">
        <v>767</v>
      </c>
      <c r="B199" t="s">
        <v>945</v>
      </c>
      <c r="C199">
        <v>9</v>
      </c>
      <c r="D199" t="s">
        <v>946</v>
      </c>
      <c r="E199">
        <v>30</v>
      </c>
      <c r="F199" s="27" t="s">
        <v>2197</v>
      </c>
      <c r="G199">
        <v>7</v>
      </c>
      <c r="H199" t="s">
        <v>950</v>
      </c>
      <c r="I199">
        <v>18</v>
      </c>
      <c r="J199" t="s">
        <v>2198</v>
      </c>
      <c r="K199">
        <v>64</v>
      </c>
      <c r="L199" t="s">
        <v>2494</v>
      </c>
      <c r="M199">
        <v>1</v>
      </c>
      <c r="N199">
        <v>1</v>
      </c>
      <c r="O199">
        <v>1</v>
      </c>
      <c r="P199">
        <v>2</v>
      </c>
      <c r="Q199">
        <v>3</v>
      </c>
      <c r="R199">
        <v>1</v>
      </c>
      <c r="S199">
        <v>1</v>
      </c>
      <c r="T199">
        <v>2</v>
      </c>
      <c r="U199">
        <v>2</v>
      </c>
      <c r="V199">
        <v>3</v>
      </c>
      <c r="W199">
        <v>18</v>
      </c>
    </row>
    <row r="200" spans="1:24" x14ac:dyDescent="0.3">
      <c r="A200" t="s">
        <v>767</v>
      </c>
      <c r="B200" t="s">
        <v>945</v>
      </c>
      <c r="C200">
        <v>9</v>
      </c>
      <c r="D200" t="s">
        <v>946</v>
      </c>
      <c r="E200">
        <v>30</v>
      </c>
      <c r="F200" s="27" t="s">
        <v>2199</v>
      </c>
      <c r="G200">
        <v>7</v>
      </c>
      <c r="H200" t="s">
        <v>951</v>
      </c>
      <c r="I200">
        <v>18</v>
      </c>
      <c r="J200" t="s">
        <v>2200</v>
      </c>
      <c r="K200">
        <v>60</v>
      </c>
      <c r="L200" t="s">
        <v>2494</v>
      </c>
      <c r="M200">
        <v>1</v>
      </c>
      <c r="N200">
        <v>1</v>
      </c>
      <c r="O200">
        <v>1</v>
      </c>
      <c r="P200">
        <v>2</v>
      </c>
      <c r="Q200">
        <v>3</v>
      </c>
      <c r="R200">
        <v>1</v>
      </c>
      <c r="S200">
        <v>1</v>
      </c>
      <c r="T200">
        <v>2</v>
      </c>
      <c r="U200">
        <v>2</v>
      </c>
      <c r="V200">
        <v>3</v>
      </c>
      <c r="W200">
        <v>18</v>
      </c>
    </row>
    <row r="201" spans="1:24" x14ac:dyDescent="0.3">
      <c r="A201" t="s">
        <v>768</v>
      </c>
      <c r="B201" t="s">
        <v>638</v>
      </c>
      <c r="C201">
        <v>9</v>
      </c>
      <c r="D201" t="s">
        <v>894</v>
      </c>
      <c r="E201">
        <v>19</v>
      </c>
      <c r="F201" s="27" t="s">
        <v>2201</v>
      </c>
      <c r="G201">
        <v>7</v>
      </c>
      <c r="H201" t="s">
        <v>1109</v>
      </c>
      <c r="I201">
        <v>27</v>
      </c>
      <c r="J201" t="s">
        <v>2202</v>
      </c>
      <c r="K201">
        <v>70</v>
      </c>
      <c r="L201" t="s">
        <v>1136</v>
      </c>
      <c r="M201">
        <v>1</v>
      </c>
      <c r="N201">
        <v>1</v>
      </c>
      <c r="O201">
        <v>1</v>
      </c>
      <c r="P201">
        <v>2</v>
      </c>
      <c r="Q201">
        <v>3</v>
      </c>
      <c r="R201">
        <v>1</v>
      </c>
      <c r="S201">
        <v>1</v>
      </c>
      <c r="T201">
        <v>2</v>
      </c>
      <c r="U201">
        <v>2</v>
      </c>
      <c r="V201">
        <v>3</v>
      </c>
      <c r="W201">
        <v>30</v>
      </c>
      <c r="X201" t="s">
        <v>895</v>
      </c>
    </row>
    <row r="202" spans="1:24" x14ac:dyDescent="0.3">
      <c r="A202" t="s">
        <v>768</v>
      </c>
      <c r="B202" t="s">
        <v>638</v>
      </c>
      <c r="C202">
        <v>9</v>
      </c>
      <c r="D202" t="s">
        <v>894</v>
      </c>
      <c r="E202">
        <v>19</v>
      </c>
      <c r="F202" s="27" t="s">
        <v>3190</v>
      </c>
      <c r="G202">
        <v>7</v>
      </c>
      <c r="H202" t="s">
        <v>3191</v>
      </c>
      <c r="I202">
        <v>24</v>
      </c>
      <c r="J202" t="s">
        <v>2202</v>
      </c>
      <c r="K202">
        <v>70</v>
      </c>
      <c r="L202" t="s">
        <v>1136</v>
      </c>
      <c r="M202">
        <v>1</v>
      </c>
      <c r="N202">
        <v>1</v>
      </c>
      <c r="O202">
        <v>1</v>
      </c>
      <c r="P202">
        <v>2</v>
      </c>
      <c r="Q202">
        <v>3</v>
      </c>
      <c r="R202">
        <v>1</v>
      </c>
      <c r="S202">
        <v>1</v>
      </c>
      <c r="T202">
        <v>2</v>
      </c>
      <c r="U202">
        <v>2</v>
      </c>
      <c r="V202">
        <v>3</v>
      </c>
      <c r="W202">
        <v>30</v>
      </c>
      <c r="X202" t="s">
        <v>895</v>
      </c>
    </row>
    <row r="203" spans="1:24" x14ac:dyDescent="0.3">
      <c r="A203" t="s">
        <v>768</v>
      </c>
      <c r="B203" t="s">
        <v>638</v>
      </c>
      <c r="C203">
        <v>9</v>
      </c>
      <c r="D203" t="s">
        <v>894</v>
      </c>
      <c r="E203">
        <v>19</v>
      </c>
      <c r="F203" s="27" t="s">
        <v>2203</v>
      </c>
      <c r="G203">
        <v>7</v>
      </c>
      <c r="H203" t="s">
        <v>1110</v>
      </c>
      <c r="I203">
        <v>32</v>
      </c>
      <c r="J203" t="s">
        <v>2202</v>
      </c>
      <c r="K203">
        <v>70</v>
      </c>
      <c r="L203" t="s">
        <v>1136</v>
      </c>
      <c r="M203">
        <v>1</v>
      </c>
      <c r="N203">
        <v>1</v>
      </c>
      <c r="O203">
        <v>1</v>
      </c>
      <c r="P203">
        <v>2</v>
      </c>
      <c r="Q203">
        <v>3</v>
      </c>
      <c r="R203">
        <v>1</v>
      </c>
      <c r="S203">
        <v>1</v>
      </c>
      <c r="T203">
        <v>2</v>
      </c>
      <c r="U203">
        <v>2</v>
      </c>
      <c r="V203">
        <v>3</v>
      </c>
      <c r="W203">
        <v>30</v>
      </c>
      <c r="X203" t="s">
        <v>895</v>
      </c>
    </row>
    <row r="204" spans="1:24" x14ac:dyDescent="0.3">
      <c r="A204" t="s">
        <v>768</v>
      </c>
      <c r="B204" t="s">
        <v>638</v>
      </c>
      <c r="C204">
        <v>9</v>
      </c>
      <c r="D204" t="s">
        <v>894</v>
      </c>
      <c r="E204">
        <v>19</v>
      </c>
      <c r="F204" s="27" t="s">
        <v>2204</v>
      </c>
      <c r="G204">
        <v>7</v>
      </c>
      <c r="H204" t="s">
        <v>2497</v>
      </c>
      <c r="I204">
        <v>35</v>
      </c>
      <c r="K204">
        <v>0</v>
      </c>
      <c r="L204" t="s">
        <v>1136</v>
      </c>
      <c r="M204">
        <v>1</v>
      </c>
      <c r="N204">
        <v>1</v>
      </c>
      <c r="O204">
        <v>1</v>
      </c>
      <c r="P204">
        <v>2</v>
      </c>
      <c r="Q204">
        <v>3</v>
      </c>
      <c r="R204">
        <v>1</v>
      </c>
      <c r="S204">
        <v>1</v>
      </c>
      <c r="T204">
        <v>2</v>
      </c>
      <c r="U204">
        <v>2</v>
      </c>
      <c r="V204">
        <v>3</v>
      </c>
      <c r="W204">
        <v>30</v>
      </c>
    </row>
    <row r="205" spans="1:24" x14ac:dyDescent="0.3">
      <c r="A205" t="s">
        <v>768</v>
      </c>
      <c r="B205" t="s">
        <v>1930</v>
      </c>
      <c r="C205">
        <v>6</v>
      </c>
      <c r="D205" t="s">
        <v>1930</v>
      </c>
      <c r="E205">
        <v>6</v>
      </c>
      <c r="F205" s="27" t="s">
        <v>2205</v>
      </c>
      <c r="G205">
        <v>7</v>
      </c>
      <c r="H205" t="s">
        <v>1931</v>
      </c>
      <c r="I205">
        <v>16</v>
      </c>
      <c r="J205" t="s">
        <v>2206</v>
      </c>
      <c r="K205">
        <v>41</v>
      </c>
      <c r="L205" t="s">
        <v>1068</v>
      </c>
      <c r="M205">
        <v>1</v>
      </c>
      <c r="N205">
        <v>1</v>
      </c>
      <c r="O205">
        <v>1</v>
      </c>
      <c r="P205">
        <v>2</v>
      </c>
      <c r="Q205">
        <v>3</v>
      </c>
      <c r="R205">
        <v>1</v>
      </c>
      <c r="S205">
        <v>1</v>
      </c>
      <c r="T205">
        <v>2</v>
      </c>
      <c r="U205">
        <v>2</v>
      </c>
      <c r="V205">
        <v>3</v>
      </c>
      <c r="W205">
        <v>18</v>
      </c>
    </row>
    <row r="206" spans="1:24" x14ac:dyDescent="0.3">
      <c r="A206" t="s">
        <v>768</v>
      </c>
      <c r="B206" t="s">
        <v>952</v>
      </c>
      <c r="C206">
        <v>9</v>
      </c>
      <c r="D206" t="s">
        <v>953</v>
      </c>
      <c r="E206">
        <v>14</v>
      </c>
      <c r="F206" s="27" t="s">
        <v>2207</v>
      </c>
      <c r="G206">
        <v>7</v>
      </c>
      <c r="H206" t="s">
        <v>954</v>
      </c>
      <c r="I206">
        <v>27</v>
      </c>
      <c r="J206" t="s">
        <v>2208</v>
      </c>
      <c r="K206">
        <v>43</v>
      </c>
      <c r="L206" t="s">
        <v>40</v>
      </c>
      <c r="M206">
        <v>2</v>
      </c>
      <c r="N206">
        <v>2</v>
      </c>
      <c r="O206">
        <v>2</v>
      </c>
      <c r="P206">
        <v>3</v>
      </c>
      <c r="Q206">
        <v>3</v>
      </c>
      <c r="R206">
        <v>2</v>
      </c>
      <c r="S206">
        <v>1</v>
      </c>
      <c r="T206">
        <v>3</v>
      </c>
      <c r="U206">
        <v>3</v>
      </c>
      <c r="V206">
        <v>3</v>
      </c>
      <c r="W206">
        <v>25</v>
      </c>
    </row>
    <row r="207" spans="1:24" x14ac:dyDescent="0.3">
      <c r="A207" t="s">
        <v>768</v>
      </c>
      <c r="B207" t="s">
        <v>952</v>
      </c>
      <c r="C207">
        <v>9</v>
      </c>
      <c r="D207" t="s">
        <v>953</v>
      </c>
      <c r="E207">
        <v>14</v>
      </c>
      <c r="F207" s="27" t="s">
        <v>2209</v>
      </c>
      <c r="G207">
        <v>7</v>
      </c>
      <c r="H207" t="s">
        <v>955</v>
      </c>
      <c r="I207">
        <v>26</v>
      </c>
      <c r="J207" t="s">
        <v>2208</v>
      </c>
      <c r="K207">
        <v>43</v>
      </c>
      <c r="L207" t="s">
        <v>2498</v>
      </c>
      <c r="M207">
        <v>2</v>
      </c>
      <c r="N207">
        <v>2</v>
      </c>
      <c r="O207">
        <v>2</v>
      </c>
      <c r="P207">
        <v>3</v>
      </c>
      <c r="Q207">
        <v>3</v>
      </c>
      <c r="R207">
        <v>2</v>
      </c>
      <c r="S207">
        <v>1</v>
      </c>
      <c r="T207">
        <v>3</v>
      </c>
      <c r="U207">
        <v>3</v>
      </c>
      <c r="V207">
        <v>3</v>
      </c>
      <c r="W207">
        <v>25</v>
      </c>
    </row>
    <row r="208" spans="1:24" x14ac:dyDescent="0.3">
      <c r="A208" t="s">
        <v>768</v>
      </c>
      <c r="B208" t="s">
        <v>956</v>
      </c>
      <c r="C208">
        <v>9</v>
      </c>
      <c r="D208" t="s">
        <v>957</v>
      </c>
      <c r="E208">
        <v>9</v>
      </c>
      <c r="F208" s="27" t="s">
        <v>2210</v>
      </c>
      <c r="G208">
        <v>7</v>
      </c>
      <c r="H208" t="s">
        <v>957</v>
      </c>
      <c r="I208">
        <v>9</v>
      </c>
      <c r="J208" t="s">
        <v>2211</v>
      </c>
      <c r="K208">
        <v>38</v>
      </c>
      <c r="L208" t="s">
        <v>40</v>
      </c>
      <c r="M208">
        <v>1</v>
      </c>
      <c r="N208">
        <v>1</v>
      </c>
      <c r="O208">
        <v>1</v>
      </c>
      <c r="P208">
        <v>2</v>
      </c>
      <c r="Q208">
        <v>3</v>
      </c>
      <c r="R208">
        <v>1</v>
      </c>
      <c r="S208">
        <v>1</v>
      </c>
      <c r="T208">
        <v>2</v>
      </c>
      <c r="U208">
        <v>2</v>
      </c>
      <c r="V208">
        <v>3</v>
      </c>
      <c r="W208">
        <v>16</v>
      </c>
    </row>
    <row r="209" spans="1:23" x14ac:dyDescent="0.3">
      <c r="A209" t="s">
        <v>768</v>
      </c>
      <c r="B209" t="s">
        <v>2798</v>
      </c>
      <c r="C209">
        <v>3</v>
      </c>
      <c r="D209" t="s">
        <v>2799</v>
      </c>
      <c r="E209">
        <v>19</v>
      </c>
      <c r="F209" s="27" t="s">
        <v>2800</v>
      </c>
      <c r="G209">
        <v>7</v>
      </c>
      <c r="H209" t="s">
        <v>2799</v>
      </c>
      <c r="I209">
        <v>19</v>
      </c>
      <c r="J209" t="s">
        <v>2801</v>
      </c>
      <c r="K209">
        <v>75</v>
      </c>
      <c r="L209" t="s">
        <v>40</v>
      </c>
      <c r="M209">
        <v>2</v>
      </c>
      <c r="N209">
        <v>2</v>
      </c>
      <c r="O209">
        <v>2</v>
      </c>
      <c r="P209">
        <v>3</v>
      </c>
      <c r="Q209">
        <v>4</v>
      </c>
      <c r="R209">
        <v>2</v>
      </c>
      <c r="S209">
        <v>1</v>
      </c>
      <c r="T209">
        <v>3</v>
      </c>
      <c r="U209">
        <v>3</v>
      </c>
      <c r="V209">
        <v>4</v>
      </c>
      <c r="W209">
        <v>18</v>
      </c>
    </row>
    <row r="210" spans="1:23" x14ac:dyDescent="0.3">
      <c r="A210" t="s">
        <v>768</v>
      </c>
      <c r="B210" t="s">
        <v>958</v>
      </c>
      <c r="C210">
        <v>3</v>
      </c>
      <c r="D210" t="s">
        <v>959</v>
      </c>
      <c r="E210">
        <v>18</v>
      </c>
      <c r="F210" s="27" t="s">
        <v>2212</v>
      </c>
      <c r="G210">
        <v>7</v>
      </c>
      <c r="H210" t="s">
        <v>960</v>
      </c>
      <c r="I210">
        <v>25</v>
      </c>
      <c r="J210" t="s">
        <v>2763</v>
      </c>
      <c r="K210">
        <v>77</v>
      </c>
      <c r="L210" t="s">
        <v>40</v>
      </c>
      <c r="M210">
        <v>2</v>
      </c>
      <c r="N210">
        <v>2</v>
      </c>
      <c r="O210">
        <v>2</v>
      </c>
      <c r="P210">
        <v>3</v>
      </c>
      <c r="Q210">
        <v>4</v>
      </c>
      <c r="R210">
        <v>2</v>
      </c>
      <c r="S210">
        <v>1</v>
      </c>
      <c r="T210">
        <v>3</v>
      </c>
      <c r="U210">
        <v>3</v>
      </c>
      <c r="V210">
        <v>4</v>
      </c>
      <c r="W210">
        <v>18</v>
      </c>
    </row>
    <row r="211" spans="1:23" x14ac:dyDescent="0.3">
      <c r="A211" t="s">
        <v>768</v>
      </c>
      <c r="B211" t="s">
        <v>958</v>
      </c>
      <c r="C211">
        <v>3</v>
      </c>
      <c r="D211" t="s">
        <v>959</v>
      </c>
      <c r="E211">
        <v>18</v>
      </c>
      <c r="F211" s="27" t="s">
        <v>2213</v>
      </c>
      <c r="G211">
        <v>7</v>
      </c>
      <c r="H211" t="s">
        <v>961</v>
      </c>
      <c r="I211">
        <v>29</v>
      </c>
      <c r="J211" t="s">
        <v>2763</v>
      </c>
      <c r="K211">
        <v>77</v>
      </c>
      <c r="L211" t="s">
        <v>40</v>
      </c>
      <c r="M211">
        <v>2</v>
      </c>
      <c r="N211">
        <v>2</v>
      </c>
      <c r="O211">
        <v>2</v>
      </c>
      <c r="P211">
        <v>3</v>
      </c>
      <c r="Q211">
        <v>4</v>
      </c>
      <c r="R211">
        <v>2</v>
      </c>
      <c r="S211">
        <v>1</v>
      </c>
      <c r="T211">
        <v>3</v>
      </c>
      <c r="U211">
        <v>3</v>
      </c>
      <c r="V211">
        <v>4</v>
      </c>
      <c r="W211">
        <v>18</v>
      </c>
    </row>
    <row r="212" spans="1:23" x14ac:dyDescent="0.3">
      <c r="A212" t="s">
        <v>768</v>
      </c>
      <c r="B212" t="s">
        <v>962</v>
      </c>
      <c r="C212">
        <v>10</v>
      </c>
      <c r="D212" t="s">
        <v>962</v>
      </c>
      <c r="E212">
        <v>10</v>
      </c>
      <c r="F212" s="27" t="s">
        <v>2214</v>
      </c>
      <c r="G212">
        <v>7</v>
      </c>
      <c r="H212" t="s">
        <v>963</v>
      </c>
      <c r="I212">
        <v>26</v>
      </c>
      <c r="J212" t="s">
        <v>2215</v>
      </c>
      <c r="K212">
        <v>65</v>
      </c>
      <c r="L212" t="s">
        <v>40</v>
      </c>
      <c r="M212">
        <v>2</v>
      </c>
      <c r="N212">
        <v>2</v>
      </c>
      <c r="O212">
        <v>2</v>
      </c>
      <c r="P212">
        <v>3</v>
      </c>
      <c r="Q212">
        <v>4</v>
      </c>
      <c r="R212">
        <v>2</v>
      </c>
      <c r="S212">
        <v>1</v>
      </c>
      <c r="T212">
        <v>3</v>
      </c>
      <c r="U212">
        <v>3</v>
      </c>
      <c r="V212">
        <v>4</v>
      </c>
      <c r="W212">
        <v>15</v>
      </c>
    </row>
    <row r="213" spans="1:23" x14ac:dyDescent="0.3">
      <c r="A213" t="s">
        <v>768</v>
      </c>
      <c r="B213" t="s">
        <v>962</v>
      </c>
      <c r="C213">
        <v>10</v>
      </c>
      <c r="D213" t="s">
        <v>962</v>
      </c>
      <c r="E213">
        <v>10</v>
      </c>
      <c r="F213" s="27" t="s">
        <v>2216</v>
      </c>
      <c r="G213">
        <v>7</v>
      </c>
      <c r="H213" t="s">
        <v>964</v>
      </c>
      <c r="I213">
        <v>17</v>
      </c>
      <c r="J213" t="s">
        <v>2215</v>
      </c>
      <c r="K213">
        <v>65</v>
      </c>
      <c r="L213" t="s">
        <v>40</v>
      </c>
      <c r="M213">
        <v>2</v>
      </c>
      <c r="N213">
        <v>2</v>
      </c>
      <c r="O213">
        <v>2</v>
      </c>
      <c r="P213">
        <v>3</v>
      </c>
      <c r="Q213">
        <v>4</v>
      </c>
      <c r="R213">
        <v>2</v>
      </c>
      <c r="S213">
        <v>1</v>
      </c>
      <c r="T213">
        <v>3</v>
      </c>
      <c r="U213">
        <v>3</v>
      </c>
      <c r="V213">
        <v>4</v>
      </c>
      <c r="W213">
        <v>15</v>
      </c>
    </row>
    <row r="214" spans="1:23" x14ac:dyDescent="0.3">
      <c r="A214" t="s">
        <v>768</v>
      </c>
      <c r="B214" t="s">
        <v>962</v>
      </c>
      <c r="C214">
        <v>10</v>
      </c>
      <c r="D214" t="s">
        <v>962</v>
      </c>
      <c r="E214">
        <v>10</v>
      </c>
      <c r="F214" s="27" t="s">
        <v>2217</v>
      </c>
      <c r="G214">
        <v>7</v>
      </c>
      <c r="H214" t="s">
        <v>965</v>
      </c>
      <c r="I214">
        <v>23</v>
      </c>
      <c r="J214" t="s">
        <v>2215</v>
      </c>
      <c r="K214">
        <v>65</v>
      </c>
      <c r="L214" t="s">
        <v>40</v>
      </c>
      <c r="M214">
        <v>2</v>
      </c>
      <c r="N214">
        <v>2</v>
      </c>
      <c r="O214">
        <v>2</v>
      </c>
      <c r="P214">
        <v>3</v>
      </c>
      <c r="Q214">
        <v>4</v>
      </c>
      <c r="R214">
        <v>2</v>
      </c>
      <c r="S214">
        <v>1</v>
      </c>
      <c r="T214">
        <v>3</v>
      </c>
      <c r="U214">
        <v>3</v>
      </c>
      <c r="V214">
        <v>4</v>
      </c>
      <c r="W214">
        <v>15</v>
      </c>
    </row>
    <row r="215" spans="1:23" x14ac:dyDescent="0.3">
      <c r="A215" t="s">
        <v>768</v>
      </c>
      <c r="B215" t="s">
        <v>643</v>
      </c>
      <c r="C215">
        <v>9</v>
      </c>
      <c r="D215" t="s">
        <v>966</v>
      </c>
      <c r="E215">
        <v>16</v>
      </c>
      <c r="F215" s="27" t="s">
        <v>2218</v>
      </c>
      <c r="G215">
        <v>7</v>
      </c>
      <c r="H215" t="s">
        <v>967</v>
      </c>
      <c r="I215">
        <v>26</v>
      </c>
      <c r="J215" t="s">
        <v>2219</v>
      </c>
      <c r="K215">
        <v>49</v>
      </c>
      <c r="L215" t="s">
        <v>609</v>
      </c>
      <c r="M215">
        <v>3</v>
      </c>
      <c r="N215">
        <v>3</v>
      </c>
      <c r="O215">
        <v>3</v>
      </c>
      <c r="P215">
        <v>3</v>
      </c>
      <c r="Q215">
        <v>3</v>
      </c>
      <c r="R215">
        <v>3</v>
      </c>
      <c r="S215">
        <v>1</v>
      </c>
      <c r="T215">
        <v>3</v>
      </c>
      <c r="U215">
        <v>3</v>
      </c>
      <c r="V215">
        <v>3</v>
      </c>
      <c r="W215">
        <v>10</v>
      </c>
    </row>
    <row r="216" spans="1:23" x14ac:dyDescent="0.3">
      <c r="A216" t="s">
        <v>768</v>
      </c>
      <c r="B216" t="s">
        <v>643</v>
      </c>
      <c r="C216">
        <v>9</v>
      </c>
      <c r="D216" t="s">
        <v>966</v>
      </c>
      <c r="E216">
        <v>16</v>
      </c>
      <c r="F216" s="27" t="s">
        <v>642</v>
      </c>
      <c r="G216">
        <v>7</v>
      </c>
      <c r="H216" t="s">
        <v>968</v>
      </c>
      <c r="I216">
        <v>21</v>
      </c>
      <c r="J216" t="s">
        <v>2220</v>
      </c>
      <c r="K216">
        <v>41</v>
      </c>
      <c r="L216" t="s">
        <v>609</v>
      </c>
      <c r="M216">
        <v>3</v>
      </c>
      <c r="N216">
        <v>3</v>
      </c>
      <c r="O216">
        <v>3</v>
      </c>
      <c r="P216">
        <v>3</v>
      </c>
      <c r="Q216">
        <v>3</v>
      </c>
      <c r="R216">
        <v>3</v>
      </c>
      <c r="S216">
        <v>1</v>
      </c>
      <c r="T216">
        <v>3</v>
      </c>
      <c r="U216">
        <v>3</v>
      </c>
      <c r="V216">
        <v>3</v>
      </c>
      <c r="W216">
        <v>10</v>
      </c>
    </row>
    <row r="217" spans="1:23" x14ac:dyDescent="0.3">
      <c r="A217" t="s">
        <v>768</v>
      </c>
      <c r="B217" t="s">
        <v>643</v>
      </c>
      <c r="C217">
        <v>9</v>
      </c>
      <c r="D217" t="s">
        <v>966</v>
      </c>
      <c r="E217">
        <v>16</v>
      </c>
      <c r="F217" s="27" t="s">
        <v>3326</v>
      </c>
      <c r="G217">
        <v>7</v>
      </c>
      <c r="H217" t="s">
        <v>3327</v>
      </c>
      <c r="I217">
        <v>31</v>
      </c>
      <c r="J217" t="s">
        <v>3328</v>
      </c>
      <c r="K217">
        <v>64</v>
      </c>
      <c r="L217" t="s">
        <v>609</v>
      </c>
      <c r="M217">
        <v>3</v>
      </c>
      <c r="N217">
        <v>3</v>
      </c>
      <c r="O217">
        <v>3</v>
      </c>
      <c r="P217">
        <v>3</v>
      </c>
      <c r="Q217">
        <v>3</v>
      </c>
      <c r="R217">
        <v>3</v>
      </c>
      <c r="S217">
        <v>1</v>
      </c>
      <c r="T217">
        <v>3</v>
      </c>
      <c r="U217">
        <v>3</v>
      </c>
      <c r="V217">
        <v>3</v>
      </c>
      <c r="W217">
        <v>10</v>
      </c>
    </row>
    <row r="218" spans="1:23" x14ac:dyDescent="0.3">
      <c r="A218" t="s">
        <v>768</v>
      </c>
      <c r="B218" t="s">
        <v>643</v>
      </c>
      <c r="C218">
        <v>9</v>
      </c>
      <c r="D218" t="s">
        <v>966</v>
      </c>
      <c r="E218">
        <v>16</v>
      </c>
      <c r="F218" s="27" t="s">
        <v>969</v>
      </c>
      <c r="G218">
        <v>7</v>
      </c>
      <c r="H218" t="s">
        <v>970</v>
      </c>
      <c r="I218">
        <v>21</v>
      </c>
      <c r="J218" t="s">
        <v>2221</v>
      </c>
      <c r="K218">
        <v>41</v>
      </c>
      <c r="L218" t="s">
        <v>609</v>
      </c>
      <c r="M218">
        <v>3</v>
      </c>
      <c r="N218">
        <v>3</v>
      </c>
      <c r="O218">
        <v>3</v>
      </c>
      <c r="P218">
        <v>3</v>
      </c>
      <c r="Q218">
        <v>3</v>
      </c>
      <c r="R218">
        <v>3</v>
      </c>
      <c r="S218">
        <v>1</v>
      </c>
      <c r="T218">
        <v>3</v>
      </c>
      <c r="U218">
        <v>3</v>
      </c>
      <c r="V218">
        <v>3</v>
      </c>
      <c r="W218">
        <v>10</v>
      </c>
    </row>
    <row r="219" spans="1:23" x14ac:dyDescent="0.3">
      <c r="A219" t="s">
        <v>768</v>
      </c>
      <c r="B219" t="s">
        <v>643</v>
      </c>
      <c r="C219">
        <v>9</v>
      </c>
      <c r="D219" t="s">
        <v>966</v>
      </c>
      <c r="E219">
        <v>16</v>
      </c>
      <c r="F219" s="27" t="s">
        <v>2222</v>
      </c>
      <c r="G219">
        <v>7</v>
      </c>
      <c r="H219" t="s">
        <v>971</v>
      </c>
      <c r="I219">
        <v>23</v>
      </c>
      <c r="J219" t="s">
        <v>2223</v>
      </c>
      <c r="K219">
        <v>43</v>
      </c>
      <c r="L219" t="s">
        <v>609</v>
      </c>
      <c r="M219">
        <v>3</v>
      </c>
      <c r="N219">
        <v>3</v>
      </c>
      <c r="O219">
        <v>3</v>
      </c>
      <c r="P219">
        <v>3</v>
      </c>
      <c r="Q219">
        <v>3</v>
      </c>
      <c r="R219">
        <v>3</v>
      </c>
      <c r="S219">
        <v>1</v>
      </c>
      <c r="T219">
        <v>3</v>
      </c>
      <c r="U219">
        <v>3</v>
      </c>
      <c r="V219">
        <v>3</v>
      </c>
      <c r="W219">
        <v>10</v>
      </c>
    </row>
    <row r="220" spans="1:23" x14ac:dyDescent="0.3">
      <c r="A220" t="s">
        <v>768</v>
      </c>
      <c r="B220" t="s">
        <v>972</v>
      </c>
      <c r="C220">
        <v>9</v>
      </c>
      <c r="D220" t="s">
        <v>972</v>
      </c>
      <c r="E220">
        <v>9</v>
      </c>
      <c r="F220" s="27" t="s">
        <v>2224</v>
      </c>
      <c r="G220">
        <v>7</v>
      </c>
      <c r="H220" t="s">
        <v>973</v>
      </c>
      <c r="I220">
        <v>26</v>
      </c>
      <c r="J220" t="s">
        <v>2225</v>
      </c>
      <c r="K220">
        <v>51</v>
      </c>
      <c r="L220" t="s">
        <v>2499</v>
      </c>
      <c r="M220">
        <v>2</v>
      </c>
      <c r="N220">
        <v>2</v>
      </c>
      <c r="O220">
        <v>2</v>
      </c>
      <c r="P220">
        <v>3</v>
      </c>
      <c r="Q220">
        <v>4</v>
      </c>
      <c r="R220">
        <v>2</v>
      </c>
      <c r="S220">
        <v>1</v>
      </c>
      <c r="T220">
        <v>3</v>
      </c>
      <c r="U220">
        <v>3</v>
      </c>
      <c r="V220">
        <v>4</v>
      </c>
      <c r="W220">
        <v>15</v>
      </c>
    </row>
    <row r="221" spans="1:23" x14ac:dyDescent="0.3">
      <c r="A221" t="s">
        <v>768</v>
      </c>
      <c r="B221" t="s">
        <v>974</v>
      </c>
      <c r="C221">
        <v>8</v>
      </c>
      <c r="D221" t="s">
        <v>974</v>
      </c>
      <c r="E221">
        <v>8</v>
      </c>
      <c r="F221" s="27" t="s">
        <v>2226</v>
      </c>
      <c r="G221">
        <v>7</v>
      </c>
      <c r="H221" t="s">
        <v>975</v>
      </c>
      <c r="I221">
        <v>9</v>
      </c>
      <c r="J221" t="s">
        <v>2227</v>
      </c>
      <c r="K221">
        <v>41</v>
      </c>
      <c r="L221" t="s">
        <v>40</v>
      </c>
      <c r="M221">
        <v>3</v>
      </c>
      <c r="N221">
        <v>3</v>
      </c>
      <c r="O221">
        <v>3</v>
      </c>
      <c r="P221">
        <v>4</v>
      </c>
      <c r="Q221">
        <v>4</v>
      </c>
      <c r="R221">
        <v>3</v>
      </c>
      <c r="S221">
        <v>1</v>
      </c>
      <c r="T221">
        <v>4</v>
      </c>
      <c r="U221">
        <v>4</v>
      </c>
      <c r="V221">
        <v>4</v>
      </c>
      <c r="W221">
        <v>10</v>
      </c>
    </row>
    <row r="222" spans="1:23" hidden="1" x14ac:dyDescent="0.3">
      <c r="A222" t="s">
        <v>765</v>
      </c>
      <c r="B222" t="s">
        <v>976</v>
      </c>
      <c r="C222">
        <v>10</v>
      </c>
      <c r="D222" t="s">
        <v>976</v>
      </c>
      <c r="E222">
        <v>10</v>
      </c>
      <c r="F222" s="27" t="s">
        <v>2228</v>
      </c>
      <c r="G222">
        <v>7</v>
      </c>
      <c r="H222" t="s">
        <v>977</v>
      </c>
      <c r="I222">
        <v>27</v>
      </c>
      <c r="K222">
        <v>0</v>
      </c>
      <c r="L222" t="s">
        <v>1066</v>
      </c>
      <c r="M222">
        <v>3</v>
      </c>
      <c r="N222">
        <v>3</v>
      </c>
      <c r="O222">
        <v>3</v>
      </c>
      <c r="P222">
        <v>4</v>
      </c>
      <c r="Q222">
        <v>4</v>
      </c>
      <c r="R222">
        <v>3</v>
      </c>
      <c r="S222">
        <v>1</v>
      </c>
      <c r="T222">
        <v>4</v>
      </c>
      <c r="U222">
        <v>4</v>
      </c>
      <c r="V222">
        <v>4</v>
      </c>
      <c r="W222">
        <v>30</v>
      </c>
    </row>
    <row r="223" spans="1:23" hidden="1" x14ac:dyDescent="0.3">
      <c r="A223" t="s">
        <v>765</v>
      </c>
      <c r="B223" t="s">
        <v>976</v>
      </c>
      <c r="C223">
        <v>10</v>
      </c>
      <c r="D223" t="s">
        <v>976</v>
      </c>
      <c r="E223">
        <v>10</v>
      </c>
      <c r="F223" s="27" t="s">
        <v>2229</v>
      </c>
      <c r="G223">
        <v>7</v>
      </c>
      <c r="H223" t="s">
        <v>978</v>
      </c>
      <c r="I223">
        <v>23</v>
      </c>
      <c r="K223">
        <v>0</v>
      </c>
      <c r="L223" t="s">
        <v>1066</v>
      </c>
      <c r="M223">
        <v>3</v>
      </c>
      <c r="N223">
        <v>3</v>
      </c>
      <c r="O223">
        <v>3</v>
      </c>
      <c r="P223">
        <v>4</v>
      </c>
      <c r="Q223">
        <v>4</v>
      </c>
      <c r="R223">
        <v>3</v>
      </c>
      <c r="S223">
        <v>1</v>
      </c>
      <c r="T223">
        <v>4</v>
      </c>
      <c r="U223">
        <v>4</v>
      </c>
      <c r="V223">
        <v>4</v>
      </c>
      <c r="W223">
        <v>30</v>
      </c>
    </row>
    <row r="224" spans="1:23" x14ac:dyDescent="0.3">
      <c r="A224" t="s">
        <v>768</v>
      </c>
      <c r="B224" t="s">
        <v>2230</v>
      </c>
      <c r="C224">
        <v>7</v>
      </c>
      <c r="D224" t="s">
        <v>1889</v>
      </c>
      <c r="E224">
        <v>15</v>
      </c>
      <c r="F224" s="27" t="s">
        <v>2230</v>
      </c>
      <c r="G224">
        <v>7</v>
      </c>
      <c r="H224" t="s">
        <v>1890</v>
      </c>
      <c r="I224">
        <v>19</v>
      </c>
      <c r="J224" t="s">
        <v>2231</v>
      </c>
      <c r="K224">
        <v>55</v>
      </c>
      <c r="L224" t="s">
        <v>603</v>
      </c>
      <c r="M224">
        <v>1</v>
      </c>
      <c r="N224">
        <v>1</v>
      </c>
      <c r="O224">
        <v>1</v>
      </c>
      <c r="P224">
        <v>1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30</v>
      </c>
    </row>
    <row r="225" spans="1:23" x14ac:dyDescent="0.3">
      <c r="A225" t="s">
        <v>765</v>
      </c>
      <c r="B225" t="s">
        <v>627</v>
      </c>
      <c r="C225">
        <v>8</v>
      </c>
      <c r="D225" t="s">
        <v>627</v>
      </c>
      <c r="E225">
        <v>8</v>
      </c>
      <c r="F225" s="27" t="s">
        <v>2232</v>
      </c>
      <c r="G225">
        <v>7</v>
      </c>
      <c r="H225" t="s">
        <v>979</v>
      </c>
      <c r="I225">
        <v>18</v>
      </c>
      <c r="K225">
        <v>0</v>
      </c>
      <c r="L225" t="s">
        <v>2482</v>
      </c>
      <c r="M225">
        <v>2</v>
      </c>
      <c r="N225">
        <v>2</v>
      </c>
      <c r="O225">
        <v>2</v>
      </c>
      <c r="P225">
        <v>3</v>
      </c>
      <c r="Q225">
        <v>4</v>
      </c>
      <c r="R225">
        <v>2</v>
      </c>
      <c r="S225">
        <v>1</v>
      </c>
      <c r="T225">
        <v>3</v>
      </c>
      <c r="U225">
        <v>3</v>
      </c>
      <c r="V225">
        <v>4</v>
      </c>
      <c r="W225">
        <v>20</v>
      </c>
    </row>
    <row r="226" spans="1:23" hidden="1" x14ac:dyDescent="0.3">
      <c r="A226" t="s">
        <v>765</v>
      </c>
      <c r="B226" t="s">
        <v>627</v>
      </c>
      <c r="C226">
        <v>8</v>
      </c>
      <c r="D226" t="s">
        <v>627</v>
      </c>
      <c r="E226">
        <v>8</v>
      </c>
      <c r="F226" s="27" t="s">
        <v>2233</v>
      </c>
      <c r="G226">
        <v>7</v>
      </c>
      <c r="H226" t="s">
        <v>1091</v>
      </c>
      <c r="I226">
        <v>22</v>
      </c>
      <c r="J226" t="s">
        <v>2234</v>
      </c>
      <c r="K226">
        <v>52</v>
      </c>
      <c r="L226" t="s">
        <v>605</v>
      </c>
      <c r="M226">
        <v>2</v>
      </c>
      <c r="N226">
        <v>2</v>
      </c>
      <c r="O226">
        <v>2</v>
      </c>
      <c r="P226">
        <v>3</v>
      </c>
      <c r="Q226">
        <v>4</v>
      </c>
      <c r="R226">
        <v>2</v>
      </c>
      <c r="S226">
        <v>1</v>
      </c>
      <c r="T226">
        <v>3</v>
      </c>
      <c r="U226">
        <v>3</v>
      </c>
      <c r="V226">
        <v>4</v>
      </c>
      <c r="W226">
        <v>20</v>
      </c>
    </row>
    <row r="227" spans="1:23" x14ac:dyDescent="0.3">
      <c r="A227" t="s">
        <v>765</v>
      </c>
      <c r="B227" t="s">
        <v>627</v>
      </c>
      <c r="C227">
        <v>8</v>
      </c>
      <c r="D227" t="s">
        <v>627</v>
      </c>
      <c r="E227">
        <v>8</v>
      </c>
      <c r="F227" s="27" t="s">
        <v>2235</v>
      </c>
      <c r="G227">
        <v>7</v>
      </c>
      <c r="H227" t="s">
        <v>1105</v>
      </c>
      <c r="I227">
        <v>19</v>
      </c>
      <c r="J227" t="s">
        <v>2236</v>
      </c>
      <c r="K227">
        <v>87</v>
      </c>
      <c r="L227" t="s">
        <v>605</v>
      </c>
      <c r="M227">
        <v>1</v>
      </c>
      <c r="N227">
        <v>1</v>
      </c>
      <c r="O227">
        <v>1</v>
      </c>
      <c r="P227">
        <v>2</v>
      </c>
      <c r="Q227">
        <v>3</v>
      </c>
      <c r="R227">
        <v>1</v>
      </c>
      <c r="S227">
        <v>1</v>
      </c>
      <c r="T227">
        <v>2</v>
      </c>
      <c r="U227">
        <v>2</v>
      </c>
      <c r="V227">
        <v>3</v>
      </c>
      <c r="W227">
        <v>14</v>
      </c>
    </row>
    <row r="228" spans="1:23" x14ac:dyDescent="0.3">
      <c r="A228" t="s">
        <v>767</v>
      </c>
      <c r="B228" t="s">
        <v>627</v>
      </c>
      <c r="C228">
        <v>8</v>
      </c>
      <c r="D228" t="s">
        <v>627</v>
      </c>
      <c r="E228">
        <v>8</v>
      </c>
      <c r="F228" s="27" t="s">
        <v>2237</v>
      </c>
      <c r="G228">
        <v>7</v>
      </c>
      <c r="H228" t="s">
        <v>1079</v>
      </c>
      <c r="I228">
        <v>20</v>
      </c>
      <c r="J228" t="s">
        <v>2238</v>
      </c>
      <c r="K228">
        <v>61</v>
      </c>
      <c r="L228" t="s">
        <v>605</v>
      </c>
      <c r="M228">
        <v>1</v>
      </c>
      <c r="N228">
        <v>1</v>
      </c>
      <c r="O228">
        <v>1</v>
      </c>
      <c r="P228">
        <v>2</v>
      </c>
      <c r="Q228">
        <v>3</v>
      </c>
      <c r="R228">
        <v>1</v>
      </c>
      <c r="S228">
        <v>1</v>
      </c>
      <c r="T228">
        <v>2</v>
      </c>
      <c r="U228">
        <v>2</v>
      </c>
      <c r="V228">
        <v>3</v>
      </c>
      <c r="W228">
        <v>20</v>
      </c>
    </row>
    <row r="229" spans="1:23" hidden="1" x14ac:dyDescent="0.3">
      <c r="A229" t="s">
        <v>765</v>
      </c>
      <c r="B229" t="s">
        <v>627</v>
      </c>
      <c r="C229">
        <v>8</v>
      </c>
      <c r="D229" t="s">
        <v>627</v>
      </c>
      <c r="E229">
        <v>8</v>
      </c>
      <c r="F229" s="27" t="s">
        <v>2239</v>
      </c>
      <c r="G229">
        <v>7</v>
      </c>
      <c r="H229" t="s">
        <v>980</v>
      </c>
      <c r="I229">
        <v>23</v>
      </c>
      <c r="J229" t="s">
        <v>2240</v>
      </c>
      <c r="K229">
        <v>45</v>
      </c>
      <c r="L229" t="s">
        <v>605</v>
      </c>
      <c r="M229">
        <v>2</v>
      </c>
      <c r="N229">
        <v>2</v>
      </c>
      <c r="O229">
        <v>2</v>
      </c>
      <c r="P229">
        <v>3</v>
      </c>
      <c r="Q229">
        <v>3</v>
      </c>
      <c r="R229">
        <v>2</v>
      </c>
      <c r="S229">
        <v>1</v>
      </c>
      <c r="T229">
        <v>3</v>
      </c>
      <c r="U229">
        <v>3</v>
      </c>
      <c r="V229">
        <v>3</v>
      </c>
      <c r="W229">
        <v>20</v>
      </c>
    </row>
    <row r="230" spans="1:23" hidden="1" x14ac:dyDescent="0.3">
      <c r="A230" t="s">
        <v>765</v>
      </c>
      <c r="B230" t="s">
        <v>627</v>
      </c>
      <c r="C230">
        <v>8</v>
      </c>
      <c r="D230" t="s">
        <v>627</v>
      </c>
      <c r="E230">
        <v>8</v>
      </c>
      <c r="F230" s="27" t="s">
        <v>2241</v>
      </c>
      <c r="G230">
        <v>7</v>
      </c>
      <c r="H230" t="s">
        <v>981</v>
      </c>
      <c r="I230">
        <v>27</v>
      </c>
      <c r="J230" t="s">
        <v>2240</v>
      </c>
      <c r="K230">
        <v>45</v>
      </c>
      <c r="L230" t="s">
        <v>605</v>
      </c>
      <c r="M230">
        <v>2</v>
      </c>
      <c r="N230">
        <v>2</v>
      </c>
      <c r="O230">
        <v>2</v>
      </c>
      <c r="P230">
        <v>3</v>
      </c>
      <c r="Q230">
        <v>3</v>
      </c>
      <c r="R230">
        <v>2</v>
      </c>
      <c r="S230">
        <v>1</v>
      </c>
      <c r="T230">
        <v>3</v>
      </c>
      <c r="U230">
        <v>3</v>
      </c>
      <c r="V230">
        <v>3</v>
      </c>
      <c r="W230">
        <v>20</v>
      </c>
    </row>
    <row r="231" spans="1:23" hidden="1" x14ac:dyDescent="0.3">
      <c r="A231" t="s">
        <v>765</v>
      </c>
      <c r="B231" t="s">
        <v>627</v>
      </c>
      <c r="C231">
        <v>8</v>
      </c>
      <c r="D231" t="s">
        <v>627</v>
      </c>
      <c r="E231">
        <v>8</v>
      </c>
      <c r="F231" s="27" t="s">
        <v>2242</v>
      </c>
      <c r="G231">
        <v>7</v>
      </c>
      <c r="H231" t="s">
        <v>1135</v>
      </c>
      <c r="I231">
        <v>28</v>
      </c>
      <c r="J231" t="s">
        <v>2243</v>
      </c>
      <c r="K231">
        <v>61</v>
      </c>
      <c r="L231" t="s">
        <v>605</v>
      </c>
      <c r="M231">
        <v>2</v>
      </c>
      <c r="N231">
        <v>2</v>
      </c>
      <c r="O231">
        <v>2</v>
      </c>
      <c r="P231">
        <v>3</v>
      </c>
      <c r="Q231">
        <v>3</v>
      </c>
      <c r="R231">
        <v>2</v>
      </c>
      <c r="S231">
        <v>1</v>
      </c>
      <c r="T231">
        <v>3</v>
      </c>
      <c r="U231">
        <v>3</v>
      </c>
      <c r="V231">
        <v>3</v>
      </c>
      <c r="W231">
        <v>20</v>
      </c>
    </row>
    <row r="232" spans="1:23" hidden="1" x14ac:dyDescent="0.3">
      <c r="A232" t="s">
        <v>765</v>
      </c>
      <c r="B232" t="s">
        <v>627</v>
      </c>
      <c r="C232">
        <v>8</v>
      </c>
      <c r="D232" t="s">
        <v>627</v>
      </c>
      <c r="E232">
        <v>8</v>
      </c>
      <c r="F232" s="27" t="s">
        <v>2244</v>
      </c>
      <c r="G232">
        <v>7</v>
      </c>
      <c r="H232" t="s">
        <v>1134</v>
      </c>
      <c r="I232">
        <v>32</v>
      </c>
      <c r="J232" t="s">
        <v>2243</v>
      </c>
      <c r="K232">
        <v>61</v>
      </c>
      <c r="L232" t="s">
        <v>605</v>
      </c>
      <c r="M232">
        <v>2</v>
      </c>
      <c r="N232">
        <v>2</v>
      </c>
      <c r="O232">
        <v>2</v>
      </c>
      <c r="P232">
        <v>3</v>
      </c>
      <c r="Q232">
        <v>3</v>
      </c>
      <c r="R232">
        <v>2</v>
      </c>
      <c r="S232">
        <v>1</v>
      </c>
      <c r="T232">
        <v>3</v>
      </c>
      <c r="U232">
        <v>3</v>
      </c>
      <c r="V232">
        <v>3</v>
      </c>
      <c r="W232">
        <v>20</v>
      </c>
    </row>
    <row r="233" spans="1:23" hidden="1" x14ac:dyDescent="0.3">
      <c r="A233" t="s">
        <v>765</v>
      </c>
      <c r="B233" t="s">
        <v>627</v>
      </c>
      <c r="C233">
        <v>8</v>
      </c>
      <c r="D233" t="s">
        <v>627</v>
      </c>
      <c r="E233">
        <v>8</v>
      </c>
      <c r="F233" s="27" t="s">
        <v>2245</v>
      </c>
      <c r="G233">
        <v>7</v>
      </c>
      <c r="H233" t="s">
        <v>982</v>
      </c>
      <c r="I233">
        <v>15</v>
      </c>
      <c r="J233" t="s">
        <v>2246</v>
      </c>
      <c r="K233">
        <v>64</v>
      </c>
      <c r="L233" t="s">
        <v>605</v>
      </c>
      <c r="M233">
        <v>2</v>
      </c>
      <c r="N233">
        <v>2</v>
      </c>
      <c r="O233">
        <v>2</v>
      </c>
      <c r="P233">
        <v>3</v>
      </c>
      <c r="Q233">
        <v>4</v>
      </c>
      <c r="R233">
        <v>2</v>
      </c>
      <c r="S233">
        <v>1</v>
      </c>
      <c r="T233">
        <v>3</v>
      </c>
      <c r="U233">
        <v>3</v>
      </c>
      <c r="V233">
        <v>4</v>
      </c>
      <c r="W233">
        <v>20</v>
      </c>
    </row>
    <row r="234" spans="1:23" hidden="1" x14ac:dyDescent="0.3">
      <c r="A234" t="s">
        <v>765</v>
      </c>
      <c r="B234" t="s">
        <v>627</v>
      </c>
      <c r="C234">
        <v>8</v>
      </c>
      <c r="D234" t="s">
        <v>627</v>
      </c>
      <c r="E234">
        <v>8</v>
      </c>
      <c r="F234" s="27" t="s">
        <v>2247</v>
      </c>
      <c r="G234">
        <v>7</v>
      </c>
      <c r="H234" t="s">
        <v>983</v>
      </c>
      <c r="I234">
        <v>18</v>
      </c>
      <c r="J234" t="s">
        <v>2248</v>
      </c>
      <c r="K234">
        <v>25</v>
      </c>
      <c r="L234" t="s">
        <v>605</v>
      </c>
      <c r="M234">
        <v>2</v>
      </c>
      <c r="N234">
        <v>2</v>
      </c>
      <c r="O234">
        <v>2</v>
      </c>
      <c r="P234">
        <v>3</v>
      </c>
      <c r="Q234">
        <v>4</v>
      </c>
      <c r="R234">
        <v>2</v>
      </c>
      <c r="S234">
        <v>1</v>
      </c>
      <c r="T234">
        <v>3</v>
      </c>
      <c r="U234">
        <v>3</v>
      </c>
      <c r="V234">
        <v>4</v>
      </c>
      <c r="W234">
        <v>20</v>
      </c>
    </row>
    <row r="235" spans="1:23" hidden="1" x14ac:dyDescent="0.3">
      <c r="A235" t="s">
        <v>765</v>
      </c>
      <c r="B235" t="s">
        <v>3329</v>
      </c>
      <c r="C235">
        <v>9</v>
      </c>
      <c r="D235" t="s">
        <v>3330</v>
      </c>
      <c r="E235">
        <v>20</v>
      </c>
      <c r="F235" s="27" t="s">
        <v>3331</v>
      </c>
      <c r="G235">
        <v>7</v>
      </c>
      <c r="H235" t="s">
        <v>3330</v>
      </c>
      <c r="I235">
        <v>20</v>
      </c>
      <c r="J235" t="s">
        <v>3332</v>
      </c>
      <c r="K235">
        <v>76</v>
      </c>
      <c r="L235" t="s">
        <v>3333</v>
      </c>
      <c r="M235">
        <v>1</v>
      </c>
      <c r="N235">
        <v>1</v>
      </c>
      <c r="O235">
        <v>1</v>
      </c>
      <c r="P235">
        <v>1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20</v>
      </c>
    </row>
    <row r="236" spans="1:23" x14ac:dyDescent="0.3">
      <c r="A236" t="s">
        <v>765</v>
      </c>
      <c r="B236" t="s">
        <v>1080</v>
      </c>
      <c r="C236">
        <v>7</v>
      </c>
      <c r="D236" t="s">
        <v>1080</v>
      </c>
      <c r="E236">
        <v>7</v>
      </c>
      <c r="F236" s="27" t="s">
        <v>2249</v>
      </c>
      <c r="G236">
        <v>7</v>
      </c>
      <c r="H236" t="s">
        <v>1081</v>
      </c>
      <c r="I236">
        <v>31</v>
      </c>
      <c r="J236" t="s">
        <v>2250</v>
      </c>
      <c r="K236">
        <v>71</v>
      </c>
      <c r="L236" t="s">
        <v>2500</v>
      </c>
      <c r="M236">
        <v>3</v>
      </c>
      <c r="N236">
        <v>3</v>
      </c>
      <c r="O236">
        <v>3</v>
      </c>
      <c r="P236">
        <v>4</v>
      </c>
      <c r="Q236">
        <v>4</v>
      </c>
      <c r="R236">
        <v>3</v>
      </c>
      <c r="S236">
        <v>1</v>
      </c>
      <c r="T236">
        <v>4</v>
      </c>
      <c r="U236">
        <v>4</v>
      </c>
      <c r="V236">
        <v>4</v>
      </c>
      <c r="W236">
        <v>25</v>
      </c>
    </row>
    <row r="237" spans="1:23" x14ac:dyDescent="0.3">
      <c r="A237" t="s">
        <v>768</v>
      </c>
      <c r="B237" t="s">
        <v>984</v>
      </c>
      <c r="C237">
        <v>7</v>
      </c>
      <c r="D237" t="s">
        <v>984</v>
      </c>
      <c r="E237">
        <v>7</v>
      </c>
      <c r="F237" s="27" t="s">
        <v>2251</v>
      </c>
      <c r="G237">
        <v>7</v>
      </c>
      <c r="H237" t="s">
        <v>2252</v>
      </c>
      <c r="I237">
        <v>23</v>
      </c>
      <c r="J237" t="s">
        <v>2253</v>
      </c>
      <c r="K237">
        <v>83</v>
      </c>
      <c r="L237" t="s">
        <v>2494</v>
      </c>
      <c r="M237">
        <v>2</v>
      </c>
      <c r="N237">
        <v>2</v>
      </c>
      <c r="O237">
        <v>2</v>
      </c>
      <c r="P237">
        <v>2</v>
      </c>
      <c r="Q237">
        <v>2</v>
      </c>
      <c r="R237">
        <v>2</v>
      </c>
      <c r="S237">
        <v>1</v>
      </c>
      <c r="T237">
        <v>2</v>
      </c>
      <c r="U237">
        <v>2</v>
      </c>
      <c r="V237">
        <v>2</v>
      </c>
      <c r="W237">
        <v>25</v>
      </c>
    </row>
    <row r="238" spans="1:23" x14ac:dyDescent="0.3">
      <c r="A238" t="s">
        <v>768</v>
      </c>
      <c r="B238" t="s">
        <v>984</v>
      </c>
      <c r="C238">
        <v>7</v>
      </c>
      <c r="D238" t="s">
        <v>984</v>
      </c>
      <c r="E238">
        <v>7</v>
      </c>
      <c r="F238" s="27" t="s">
        <v>985</v>
      </c>
      <c r="G238">
        <v>7</v>
      </c>
      <c r="H238" t="s">
        <v>986</v>
      </c>
      <c r="I238">
        <v>17</v>
      </c>
      <c r="J238" t="s">
        <v>2254</v>
      </c>
      <c r="K238">
        <v>80</v>
      </c>
      <c r="L238" t="s">
        <v>2494</v>
      </c>
      <c r="M238">
        <v>2</v>
      </c>
      <c r="N238">
        <v>2</v>
      </c>
      <c r="O238">
        <v>2</v>
      </c>
      <c r="P238">
        <v>2</v>
      </c>
      <c r="Q238">
        <v>2</v>
      </c>
      <c r="R238">
        <v>2</v>
      </c>
      <c r="S238">
        <v>1</v>
      </c>
      <c r="T238">
        <v>2</v>
      </c>
      <c r="U238">
        <v>2</v>
      </c>
      <c r="V238">
        <v>2</v>
      </c>
      <c r="W238">
        <v>25</v>
      </c>
    </row>
    <row r="239" spans="1:23" x14ac:dyDescent="0.3">
      <c r="A239" t="s">
        <v>768</v>
      </c>
      <c r="B239" t="s">
        <v>984</v>
      </c>
      <c r="C239">
        <v>7</v>
      </c>
      <c r="D239" t="s">
        <v>984</v>
      </c>
      <c r="E239">
        <v>7</v>
      </c>
      <c r="F239" s="27" t="s">
        <v>2255</v>
      </c>
      <c r="G239">
        <v>7</v>
      </c>
      <c r="H239" t="s">
        <v>2256</v>
      </c>
      <c r="I239">
        <v>19</v>
      </c>
      <c r="J239" t="s">
        <v>2257</v>
      </c>
      <c r="K239">
        <v>80</v>
      </c>
      <c r="L239" t="s">
        <v>2494</v>
      </c>
      <c r="M239">
        <v>2</v>
      </c>
      <c r="N239">
        <v>2</v>
      </c>
      <c r="O239">
        <v>2</v>
      </c>
      <c r="P239">
        <v>2</v>
      </c>
      <c r="Q239">
        <v>2</v>
      </c>
      <c r="R239">
        <v>2</v>
      </c>
      <c r="S239">
        <v>1</v>
      </c>
      <c r="T239">
        <v>2</v>
      </c>
      <c r="U239">
        <v>2</v>
      </c>
      <c r="V239">
        <v>2</v>
      </c>
      <c r="W239">
        <v>25</v>
      </c>
    </row>
    <row r="240" spans="1:23" x14ac:dyDescent="0.3">
      <c r="A240" t="s">
        <v>768</v>
      </c>
      <c r="B240" t="s">
        <v>984</v>
      </c>
      <c r="C240">
        <v>7</v>
      </c>
      <c r="D240" t="s">
        <v>984</v>
      </c>
      <c r="E240">
        <v>7</v>
      </c>
      <c r="F240" s="27" t="s">
        <v>987</v>
      </c>
      <c r="G240">
        <v>7</v>
      </c>
      <c r="H240" t="s">
        <v>2258</v>
      </c>
      <c r="I240">
        <v>28</v>
      </c>
      <c r="J240" t="s">
        <v>2259</v>
      </c>
      <c r="K240">
        <v>65</v>
      </c>
      <c r="L240" t="s">
        <v>2494</v>
      </c>
      <c r="M240">
        <v>2</v>
      </c>
      <c r="N240">
        <v>2</v>
      </c>
      <c r="O240">
        <v>2</v>
      </c>
      <c r="P240">
        <v>2</v>
      </c>
      <c r="Q240">
        <v>2</v>
      </c>
      <c r="R240">
        <v>2</v>
      </c>
      <c r="S240">
        <v>1</v>
      </c>
      <c r="T240">
        <v>2</v>
      </c>
      <c r="U240">
        <v>2</v>
      </c>
      <c r="V240">
        <v>2</v>
      </c>
      <c r="W240">
        <v>25</v>
      </c>
    </row>
    <row r="241" spans="1:23" x14ac:dyDescent="0.3">
      <c r="A241" t="s">
        <v>767</v>
      </c>
      <c r="B241" t="s">
        <v>984</v>
      </c>
      <c r="C241">
        <v>7</v>
      </c>
      <c r="D241" t="s">
        <v>984</v>
      </c>
      <c r="E241">
        <v>7</v>
      </c>
      <c r="F241" s="27" t="s">
        <v>2260</v>
      </c>
      <c r="G241">
        <v>7</v>
      </c>
      <c r="H241" t="s">
        <v>988</v>
      </c>
      <c r="I241">
        <v>14</v>
      </c>
      <c r="J241" t="s">
        <v>2261</v>
      </c>
      <c r="K241">
        <v>75</v>
      </c>
      <c r="L241" t="s">
        <v>2494</v>
      </c>
      <c r="M241">
        <v>2</v>
      </c>
      <c r="N241">
        <v>2</v>
      </c>
      <c r="O241">
        <v>2</v>
      </c>
      <c r="P241">
        <v>2</v>
      </c>
      <c r="Q241">
        <v>2</v>
      </c>
      <c r="R241">
        <v>2</v>
      </c>
      <c r="S241">
        <v>1</v>
      </c>
      <c r="T241">
        <v>2</v>
      </c>
      <c r="U241">
        <v>2</v>
      </c>
      <c r="V241">
        <v>2</v>
      </c>
      <c r="W241">
        <v>25</v>
      </c>
    </row>
    <row r="242" spans="1:23" x14ac:dyDescent="0.3">
      <c r="A242" t="s">
        <v>768</v>
      </c>
      <c r="B242" t="s">
        <v>984</v>
      </c>
      <c r="C242">
        <v>7</v>
      </c>
      <c r="D242" t="s">
        <v>984</v>
      </c>
      <c r="E242">
        <v>7</v>
      </c>
      <c r="F242" s="27" t="s">
        <v>2262</v>
      </c>
      <c r="G242">
        <v>7</v>
      </c>
      <c r="H242" t="s">
        <v>2263</v>
      </c>
      <c r="I242">
        <v>14</v>
      </c>
      <c r="J242" t="s">
        <v>2264</v>
      </c>
      <c r="K242">
        <v>66</v>
      </c>
      <c r="L242" t="s">
        <v>2494</v>
      </c>
      <c r="M242">
        <v>2</v>
      </c>
      <c r="N242">
        <v>2</v>
      </c>
      <c r="O242">
        <v>2</v>
      </c>
      <c r="P242">
        <v>2</v>
      </c>
      <c r="Q242">
        <v>2</v>
      </c>
      <c r="R242">
        <v>2</v>
      </c>
      <c r="S242">
        <v>1</v>
      </c>
      <c r="T242">
        <v>2</v>
      </c>
      <c r="U242">
        <v>2</v>
      </c>
      <c r="V242">
        <v>2</v>
      </c>
      <c r="W242">
        <v>25</v>
      </c>
    </row>
    <row r="243" spans="1:23" x14ac:dyDescent="0.3">
      <c r="A243" t="s">
        <v>768</v>
      </c>
      <c r="B243" t="s">
        <v>984</v>
      </c>
      <c r="C243">
        <v>7</v>
      </c>
      <c r="D243" t="s">
        <v>984</v>
      </c>
      <c r="E243">
        <v>7</v>
      </c>
      <c r="F243" s="27" t="s">
        <v>2265</v>
      </c>
      <c r="G243">
        <v>7</v>
      </c>
      <c r="H243" t="s">
        <v>2266</v>
      </c>
      <c r="I243">
        <v>14</v>
      </c>
      <c r="J243" t="s">
        <v>2267</v>
      </c>
      <c r="K243">
        <v>81</v>
      </c>
      <c r="L243" t="s">
        <v>2494</v>
      </c>
      <c r="M243">
        <v>2</v>
      </c>
      <c r="N243">
        <v>2</v>
      </c>
      <c r="O243">
        <v>2</v>
      </c>
      <c r="P243">
        <v>2</v>
      </c>
      <c r="Q243">
        <v>2</v>
      </c>
      <c r="R243">
        <v>2</v>
      </c>
      <c r="S243">
        <v>1</v>
      </c>
      <c r="T243">
        <v>2</v>
      </c>
      <c r="U243">
        <v>2</v>
      </c>
      <c r="V243">
        <v>2</v>
      </c>
      <c r="W243">
        <v>25</v>
      </c>
    </row>
    <row r="244" spans="1:23" x14ac:dyDescent="0.3">
      <c r="A244" t="s">
        <v>768</v>
      </c>
      <c r="B244" t="s">
        <v>984</v>
      </c>
      <c r="C244">
        <v>7</v>
      </c>
      <c r="D244" t="s">
        <v>984</v>
      </c>
      <c r="E244">
        <v>7</v>
      </c>
      <c r="F244" s="27" t="s">
        <v>2268</v>
      </c>
      <c r="G244">
        <v>7</v>
      </c>
      <c r="H244" t="s">
        <v>2269</v>
      </c>
      <c r="I244">
        <v>14</v>
      </c>
      <c r="J244" t="s">
        <v>2270</v>
      </c>
      <c r="K244">
        <v>75</v>
      </c>
      <c r="L244" t="s">
        <v>2494</v>
      </c>
      <c r="M244">
        <v>2</v>
      </c>
      <c r="N244">
        <v>2</v>
      </c>
      <c r="O244">
        <v>2</v>
      </c>
      <c r="P244">
        <v>2</v>
      </c>
      <c r="Q244">
        <v>2</v>
      </c>
      <c r="R244">
        <v>2</v>
      </c>
      <c r="S244">
        <v>1</v>
      </c>
      <c r="T244">
        <v>2</v>
      </c>
      <c r="U244">
        <v>2</v>
      </c>
      <c r="V244">
        <v>2</v>
      </c>
      <c r="W244">
        <v>26</v>
      </c>
    </row>
    <row r="245" spans="1:23" hidden="1" x14ac:dyDescent="0.3">
      <c r="A245" t="s">
        <v>765</v>
      </c>
      <c r="B245" t="s">
        <v>989</v>
      </c>
      <c r="C245">
        <v>7</v>
      </c>
      <c r="D245" t="s">
        <v>990</v>
      </c>
      <c r="E245">
        <v>15</v>
      </c>
      <c r="F245" s="27" t="s">
        <v>989</v>
      </c>
      <c r="G245">
        <v>7</v>
      </c>
      <c r="H245" t="s">
        <v>990</v>
      </c>
      <c r="I245">
        <v>15</v>
      </c>
      <c r="J245" t="s">
        <v>2271</v>
      </c>
      <c r="K245">
        <v>53</v>
      </c>
      <c r="L245" t="s">
        <v>2501</v>
      </c>
      <c r="M245">
        <v>3</v>
      </c>
      <c r="N245">
        <v>3</v>
      </c>
      <c r="O245">
        <v>3</v>
      </c>
      <c r="P245">
        <v>4</v>
      </c>
      <c r="Q245">
        <v>4</v>
      </c>
      <c r="R245">
        <v>3</v>
      </c>
      <c r="S245">
        <v>1</v>
      </c>
      <c r="T245">
        <v>4</v>
      </c>
      <c r="U245">
        <v>4</v>
      </c>
      <c r="V245">
        <v>4</v>
      </c>
      <c r="W245">
        <v>25</v>
      </c>
    </row>
    <row r="246" spans="1:23" x14ac:dyDescent="0.3">
      <c r="A246" t="s">
        <v>768</v>
      </c>
      <c r="B246" t="s">
        <v>611</v>
      </c>
      <c r="C246">
        <v>5</v>
      </c>
      <c r="D246" t="s">
        <v>611</v>
      </c>
      <c r="E246">
        <v>5</v>
      </c>
      <c r="F246" s="27" t="s">
        <v>2272</v>
      </c>
      <c r="G246">
        <v>7</v>
      </c>
      <c r="H246" t="s">
        <v>2273</v>
      </c>
      <c r="I246">
        <v>15</v>
      </c>
      <c r="J246" t="s">
        <v>2274</v>
      </c>
      <c r="K246">
        <v>32</v>
      </c>
      <c r="L246" t="s">
        <v>1136</v>
      </c>
      <c r="M246">
        <v>3</v>
      </c>
      <c r="N246">
        <v>3</v>
      </c>
      <c r="O246">
        <v>3</v>
      </c>
      <c r="P246">
        <v>3</v>
      </c>
      <c r="Q246">
        <v>4</v>
      </c>
      <c r="R246">
        <v>3</v>
      </c>
      <c r="S246">
        <v>1</v>
      </c>
      <c r="T246">
        <v>3</v>
      </c>
      <c r="U246">
        <v>3</v>
      </c>
      <c r="V246">
        <v>4</v>
      </c>
      <c r="W246">
        <v>25</v>
      </c>
    </row>
    <row r="247" spans="1:23" x14ac:dyDescent="0.3">
      <c r="A247" t="s">
        <v>768</v>
      </c>
      <c r="B247" t="s">
        <v>611</v>
      </c>
      <c r="C247">
        <v>5</v>
      </c>
      <c r="D247" t="s">
        <v>611</v>
      </c>
      <c r="E247">
        <v>5</v>
      </c>
      <c r="F247" s="27" t="s">
        <v>2275</v>
      </c>
      <c r="G247">
        <v>7</v>
      </c>
      <c r="H247" t="s">
        <v>2276</v>
      </c>
      <c r="I247">
        <v>20</v>
      </c>
      <c r="J247" t="s">
        <v>2277</v>
      </c>
      <c r="K247">
        <v>38</v>
      </c>
      <c r="L247" t="s">
        <v>1136</v>
      </c>
      <c r="M247">
        <v>3</v>
      </c>
      <c r="N247">
        <v>3</v>
      </c>
      <c r="O247">
        <v>3</v>
      </c>
      <c r="P247">
        <v>3</v>
      </c>
      <c r="Q247">
        <v>4</v>
      </c>
      <c r="R247">
        <v>3</v>
      </c>
      <c r="S247">
        <v>1</v>
      </c>
      <c r="T247">
        <v>3</v>
      </c>
      <c r="U247">
        <v>3</v>
      </c>
      <c r="V247">
        <v>4</v>
      </c>
      <c r="W247">
        <v>25</v>
      </c>
    </row>
    <row r="248" spans="1:23" x14ac:dyDescent="0.3">
      <c r="A248" t="s">
        <v>768</v>
      </c>
      <c r="B248" t="s">
        <v>611</v>
      </c>
      <c r="C248">
        <v>5</v>
      </c>
      <c r="D248" t="s">
        <v>611</v>
      </c>
      <c r="E248">
        <v>5</v>
      </c>
      <c r="F248" s="27" t="s">
        <v>2278</v>
      </c>
      <c r="G248">
        <v>7</v>
      </c>
      <c r="H248" t="s">
        <v>991</v>
      </c>
      <c r="I248">
        <v>17</v>
      </c>
      <c r="J248" t="s">
        <v>2279</v>
      </c>
      <c r="K248">
        <v>41</v>
      </c>
      <c r="L248" t="s">
        <v>1136</v>
      </c>
      <c r="M248">
        <v>3</v>
      </c>
      <c r="N248">
        <v>3</v>
      </c>
      <c r="O248">
        <v>3</v>
      </c>
      <c r="P248">
        <v>3</v>
      </c>
      <c r="Q248">
        <v>4</v>
      </c>
      <c r="R248">
        <v>3</v>
      </c>
      <c r="S248">
        <v>1</v>
      </c>
      <c r="T248">
        <v>3</v>
      </c>
      <c r="U248">
        <v>3</v>
      </c>
      <c r="V248">
        <v>4</v>
      </c>
      <c r="W248">
        <v>25</v>
      </c>
    </row>
    <row r="249" spans="1:23" x14ac:dyDescent="0.3">
      <c r="A249" t="s">
        <v>768</v>
      </c>
      <c r="B249" t="s">
        <v>611</v>
      </c>
      <c r="C249">
        <v>5</v>
      </c>
      <c r="D249" t="s">
        <v>611</v>
      </c>
      <c r="E249">
        <v>5</v>
      </c>
      <c r="F249" s="27" t="s">
        <v>2280</v>
      </c>
      <c r="G249">
        <v>7</v>
      </c>
      <c r="H249" t="s">
        <v>992</v>
      </c>
      <c r="I249">
        <v>15</v>
      </c>
      <c r="J249" t="s">
        <v>2281</v>
      </c>
      <c r="K249">
        <v>39</v>
      </c>
      <c r="L249" t="s">
        <v>1136</v>
      </c>
      <c r="M249">
        <v>3</v>
      </c>
      <c r="N249">
        <v>3</v>
      </c>
      <c r="O249">
        <v>3</v>
      </c>
      <c r="P249">
        <v>3</v>
      </c>
      <c r="Q249">
        <v>4</v>
      </c>
      <c r="R249">
        <v>3</v>
      </c>
      <c r="S249">
        <v>1</v>
      </c>
      <c r="T249">
        <v>3</v>
      </c>
      <c r="U249">
        <v>3</v>
      </c>
      <c r="V249">
        <v>4</v>
      </c>
      <c r="W249">
        <v>25</v>
      </c>
    </row>
    <row r="250" spans="1:23" x14ac:dyDescent="0.3">
      <c r="A250" t="s">
        <v>768</v>
      </c>
      <c r="B250" t="s">
        <v>611</v>
      </c>
      <c r="C250">
        <v>5</v>
      </c>
      <c r="D250" t="s">
        <v>611</v>
      </c>
      <c r="E250">
        <v>5</v>
      </c>
      <c r="F250" s="27" t="s">
        <v>1082</v>
      </c>
      <c r="G250">
        <v>7</v>
      </c>
      <c r="H250" t="s">
        <v>1083</v>
      </c>
      <c r="I250">
        <v>10</v>
      </c>
      <c r="J250" t="s">
        <v>2282</v>
      </c>
      <c r="K250">
        <v>32</v>
      </c>
      <c r="L250" t="s">
        <v>1136</v>
      </c>
      <c r="M250">
        <v>3</v>
      </c>
      <c r="N250">
        <v>3</v>
      </c>
      <c r="O250">
        <v>3</v>
      </c>
      <c r="P250">
        <v>3</v>
      </c>
      <c r="Q250">
        <v>4</v>
      </c>
      <c r="R250">
        <v>3</v>
      </c>
      <c r="S250">
        <v>1</v>
      </c>
      <c r="T250">
        <v>3</v>
      </c>
      <c r="U250">
        <v>3</v>
      </c>
      <c r="V250">
        <v>4</v>
      </c>
      <c r="W250">
        <v>25</v>
      </c>
    </row>
    <row r="251" spans="1:23" x14ac:dyDescent="0.3">
      <c r="A251" t="s">
        <v>768</v>
      </c>
      <c r="B251" t="s">
        <v>611</v>
      </c>
      <c r="C251">
        <v>5</v>
      </c>
      <c r="D251" t="s">
        <v>611</v>
      </c>
      <c r="E251">
        <v>5</v>
      </c>
      <c r="F251" s="27" t="s">
        <v>2283</v>
      </c>
      <c r="G251">
        <v>7</v>
      </c>
      <c r="H251" t="s">
        <v>1932</v>
      </c>
      <c r="I251">
        <v>26</v>
      </c>
      <c r="J251" t="s">
        <v>2284</v>
      </c>
      <c r="K251">
        <v>44</v>
      </c>
      <c r="L251" t="s">
        <v>1136</v>
      </c>
      <c r="M251">
        <v>3</v>
      </c>
      <c r="N251">
        <v>3</v>
      </c>
      <c r="O251">
        <v>3</v>
      </c>
      <c r="P251">
        <v>3</v>
      </c>
      <c r="Q251">
        <v>4</v>
      </c>
      <c r="R251">
        <v>3</v>
      </c>
      <c r="S251">
        <v>1</v>
      </c>
      <c r="T251">
        <v>3</v>
      </c>
      <c r="U251">
        <v>3</v>
      </c>
      <c r="V251">
        <v>4</v>
      </c>
      <c r="W251">
        <v>25</v>
      </c>
    </row>
    <row r="252" spans="1:23" x14ac:dyDescent="0.3">
      <c r="A252" t="s">
        <v>767</v>
      </c>
      <c r="B252" t="s">
        <v>611</v>
      </c>
      <c r="C252">
        <v>5</v>
      </c>
      <c r="D252" t="s">
        <v>611</v>
      </c>
      <c r="E252">
        <v>5</v>
      </c>
      <c r="F252" s="27" t="s">
        <v>2285</v>
      </c>
      <c r="G252">
        <v>7</v>
      </c>
      <c r="H252" t="s">
        <v>993</v>
      </c>
      <c r="I252">
        <v>12</v>
      </c>
      <c r="J252" t="s">
        <v>2286</v>
      </c>
      <c r="K252">
        <v>30</v>
      </c>
      <c r="L252" t="s">
        <v>1136</v>
      </c>
      <c r="M252">
        <v>3</v>
      </c>
      <c r="N252">
        <v>3</v>
      </c>
      <c r="O252">
        <v>3</v>
      </c>
      <c r="P252">
        <v>3</v>
      </c>
      <c r="Q252">
        <v>4</v>
      </c>
      <c r="R252">
        <v>3</v>
      </c>
      <c r="S252">
        <v>1</v>
      </c>
      <c r="T252">
        <v>3</v>
      </c>
      <c r="U252">
        <v>3</v>
      </c>
      <c r="V252">
        <v>4</v>
      </c>
      <c r="W252">
        <v>25</v>
      </c>
    </row>
    <row r="253" spans="1:23" x14ac:dyDescent="0.3">
      <c r="A253" t="s">
        <v>768</v>
      </c>
      <c r="B253" t="s">
        <v>611</v>
      </c>
      <c r="C253">
        <v>5</v>
      </c>
      <c r="D253" t="s">
        <v>611</v>
      </c>
      <c r="E253">
        <v>5</v>
      </c>
      <c r="F253" s="27" t="s">
        <v>2287</v>
      </c>
      <c r="G253">
        <v>7</v>
      </c>
      <c r="H253" t="s">
        <v>994</v>
      </c>
      <c r="I253">
        <v>12</v>
      </c>
      <c r="J253" t="s">
        <v>2288</v>
      </c>
      <c r="K253">
        <v>39</v>
      </c>
      <c r="L253" t="s">
        <v>1136</v>
      </c>
      <c r="M253">
        <v>3</v>
      </c>
      <c r="N253">
        <v>3</v>
      </c>
      <c r="O253">
        <v>3</v>
      </c>
      <c r="P253">
        <v>3</v>
      </c>
      <c r="Q253">
        <v>4</v>
      </c>
      <c r="R253">
        <v>3</v>
      </c>
      <c r="S253">
        <v>1</v>
      </c>
      <c r="T253">
        <v>3</v>
      </c>
      <c r="U253">
        <v>3</v>
      </c>
      <c r="V253">
        <v>4</v>
      </c>
      <c r="W253">
        <v>25</v>
      </c>
    </row>
    <row r="254" spans="1:23" x14ac:dyDescent="0.3">
      <c r="A254" t="s">
        <v>768</v>
      </c>
      <c r="B254" t="s">
        <v>616</v>
      </c>
      <c r="C254">
        <v>7</v>
      </c>
      <c r="D254" t="s">
        <v>995</v>
      </c>
      <c r="E254">
        <v>17</v>
      </c>
      <c r="F254" s="27" t="s">
        <v>2289</v>
      </c>
      <c r="G254">
        <v>7</v>
      </c>
      <c r="H254" t="s">
        <v>2290</v>
      </c>
      <c r="I254">
        <v>31</v>
      </c>
      <c r="J254" t="s">
        <v>2291</v>
      </c>
      <c r="K254">
        <v>65</v>
      </c>
      <c r="L254" t="s">
        <v>2502</v>
      </c>
      <c r="M254">
        <v>1</v>
      </c>
      <c r="N254">
        <v>1</v>
      </c>
      <c r="O254">
        <v>1</v>
      </c>
      <c r="P254">
        <v>2</v>
      </c>
      <c r="Q254">
        <v>3</v>
      </c>
      <c r="R254">
        <v>1</v>
      </c>
      <c r="S254">
        <v>1</v>
      </c>
      <c r="T254">
        <v>2</v>
      </c>
      <c r="U254">
        <v>2</v>
      </c>
      <c r="V254">
        <v>3</v>
      </c>
      <c r="W254">
        <v>10</v>
      </c>
    </row>
    <row r="255" spans="1:23" x14ac:dyDescent="0.3">
      <c r="A255" t="s">
        <v>768</v>
      </c>
      <c r="B255" t="s">
        <v>616</v>
      </c>
      <c r="C255">
        <v>7</v>
      </c>
      <c r="D255" t="s">
        <v>995</v>
      </c>
      <c r="E255">
        <v>17</v>
      </c>
      <c r="F255" s="27" t="s">
        <v>2292</v>
      </c>
      <c r="G255">
        <v>7</v>
      </c>
      <c r="H255" t="s">
        <v>996</v>
      </c>
      <c r="I255">
        <v>25</v>
      </c>
      <c r="J255" t="s">
        <v>2293</v>
      </c>
      <c r="K255">
        <v>47</v>
      </c>
      <c r="L255" t="s">
        <v>2502</v>
      </c>
      <c r="M255">
        <v>1</v>
      </c>
      <c r="N255">
        <v>1</v>
      </c>
      <c r="O255">
        <v>1</v>
      </c>
      <c r="P255">
        <v>2</v>
      </c>
      <c r="Q255">
        <v>3</v>
      </c>
      <c r="R255">
        <v>1</v>
      </c>
      <c r="S255">
        <v>1</v>
      </c>
      <c r="T255">
        <v>2</v>
      </c>
      <c r="U255">
        <v>2</v>
      </c>
      <c r="V255">
        <v>3</v>
      </c>
      <c r="W255">
        <v>10</v>
      </c>
    </row>
    <row r="256" spans="1:23" x14ac:dyDescent="0.3">
      <c r="A256" t="s">
        <v>768</v>
      </c>
      <c r="B256" t="s">
        <v>616</v>
      </c>
      <c r="C256">
        <v>7</v>
      </c>
      <c r="D256" t="s">
        <v>995</v>
      </c>
      <c r="E256">
        <v>17</v>
      </c>
      <c r="F256" s="27" t="s">
        <v>2294</v>
      </c>
      <c r="G256">
        <v>7</v>
      </c>
      <c r="H256" t="s">
        <v>997</v>
      </c>
      <c r="I256">
        <v>32</v>
      </c>
      <c r="J256" t="s">
        <v>2295</v>
      </c>
      <c r="K256">
        <v>52</v>
      </c>
      <c r="L256" t="s">
        <v>2502</v>
      </c>
      <c r="M256">
        <v>1</v>
      </c>
      <c r="N256">
        <v>1</v>
      </c>
      <c r="O256">
        <v>1</v>
      </c>
      <c r="P256">
        <v>2</v>
      </c>
      <c r="Q256">
        <v>3</v>
      </c>
      <c r="R256">
        <v>1</v>
      </c>
      <c r="S256">
        <v>1</v>
      </c>
      <c r="T256">
        <v>2</v>
      </c>
      <c r="U256">
        <v>2</v>
      </c>
      <c r="V256">
        <v>3</v>
      </c>
      <c r="W256">
        <v>10</v>
      </c>
    </row>
    <row r="257" spans="1:23" hidden="1" x14ac:dyDescent="0.3">
      <c r="A257" t="s">
        <v>768</v>
      </c>
      <c r="B257" t="s">
        <v>634</v>
      </c>
      <c r="C257">
        <v>5</v>
      </c>
      <c r="D257" t="s">
        <v>1891</v>
      </c>
      <c r="E257">
        <v>6</v>
      </c>
      <c r="F257" s="27" t="s">
        <v>2296</v>
      </c>
      <c r="G257">
        <v>7</v>
      </c>
      <c r="H257" t="s">
        <v>2297</v>
      </c>
      <c r="I257">
        <v>16</v>
      </c>
      <c r="J257" t="s">
        <v>2298</v>
      </c>
      <c r="K257">
        <v>84</v>
      </c>
      <c r="L257" t="s">
        <v>2494</v>
      </c>
      <c r="M257">
        <v>2</v>
      </c>
      <c r="N257">
        <v>2</v>
      </c>
      <c r="O257">
        <v>2</v>
      </c>
      <c r="P257">
        <v>3</v>
      </c>
      <c r="Q257">
        <v>4</v>
      </c>
      <c r="R257">
        <v>2</v>
      </c>
      <c r="S257">
        <v>1</v>
      </c>
      <c r="T257">
        <v>3</v>
      </c>
      <c r="U257">
        <v>3</v>
      </c>
      <c r="V257">
        <v>4</v>
      </c>
      <c r="W257">
        <v>10</v>
      </c>
    </row>
    <row r="258" spans="1:23" x14ac:dyDescent="0.3">
      <c r="A258" t="s">
        <v>768</v>
      </c>
      <c r="B258" t="s">
        <v>634</v>
      </c>
      <c r="C258">
        <v>5</v>
      </c>
      <c r="D258" t="s">
        <v>1891</v>
      </c>
      <c r="E258">
        <v>6</v>
      </c>
      <c r="F258" s="27" t="s">
        <v>2299</v>
      </c>
      <c r="G258">
        <v>7</v>
      </c>
      <c r="H258" t="s">
        <v>2300</v>
      </c>
      <c r="I258">
        <v>16</v>
      </c>
      <c r="J258" t="s">
        <v>2298</v>
      </c>
      <c r="K258">
        <v>84</v>
      </c>
      <c r="L258" t="s">
        <v>2494</v>
      </c>
      <c r="M258">
        <v>1</v>
      </c>
      <c r="N258">
        <v>1</v>
      </c>
      <c r="O258">
        <v>1</v>
      </c>
      <c r="P258">
        <v>2</v>
      </c>
      <c r="Q258">
        <v>3</v>
      </c>
      <c r="R258">
        <v>1</v>
      </c>
      <c r="S258">
        <v>1</v>
      </c>
      <c r="T258">
        <v>2</v>
      </c>
      <c r="U258">
        <v>2</v>
      </c>
      <c r="V258">
        <v>3</v>
      </c>
      <c r="W258">
        <v>10</v>
      </c>
    </row>
    <row r="259" spans="1:23" hidden="1" x14ac:dyDescent="0.3">
      <c r="A259" t="s">
        <v>768</v>
      </c>
      <c r="B259" t="s">
        <v>634</v>
      </c>
      <c r="C259">
        <v>5</v>
      </c>
      <c r="D259" t="s">
        <v>1891</v>
      </c>
      <c r="E259">
        <v>6</v>
      </c>
      <c r="F259" s="27" t="s">
        <v>2301</v>
      </c>
      <c r="G259">
        <v>7</v>
      </c>
      <c r="H259" t="s">
        <v>2302</v>
      </c>
      <c r="I259">
        <v>16</v>
      </c>
      <c r="J259" t="s">
        <v>2298</v>
      </c>
      <c r="K259">
        <v>84</v>
      </c>
      <c r="L259" t="s">
        <v>2494</v>
      </c>
      <c r="M259">
        <v>2</v>
      </c>
      <c r="N259">
        <v>2</v>
      </c>
      <c r="O259">
        <v>2</v>
      </c>
      <c r="P259">
        <v>3</v>
      </c>
      <c r="Q259">
        <v>4</v>
      </c>
      <c r="R259">
        <v>2</v>
      </c>
      <c r="S259">
        <v>1</v>
      </c>
      <c r="T259">
        <v>3</v>
      </c>
      <c r="U259">
        <v>3</v>
      </c>
      <c r="V259">
        <v>4</v>
      </c>
      <c r="W259">
        <v>10</v>
      </c>
    </row>
    <row r="260" spans="1:23" x14ac:dyDescent="0.3">
      <c r="A260" t="s">
        <v>768</v>
      </c>
      <c r="B260" t="s">
        <v>634</v>
      </c>
      <c r="C260">
        <v>5</v>
      </c>
      <c r="D260" t="s">
        <v>1891</v>
      </c>
      <c r="E260">
        <v>6</v>
      </c>
      <c r="F260" s="27" t="s">
        <v>2303</v>
      </c>
      <c r="G260">
        <v>7</v>
      </c>
      <c r="H260" t="s">
        <v>2304</v>
      </c>
      <c r="I260">
        <v>16</v>
      </c>
      <c r="J260" t="s">
        <v>2298</v>
      </c>
      <c r="K260">
        <v>84</v>
      </c>
      <c r="L260" t="s">
        <v>2494</v>
      </c>
      <c r="M260">
        <v>1</v>
      </c>
      <c r="N260">
        <v>1</v>
      </c>
      <c r="O260">
        <v>1</v>
      </c>
      <c r="P260">
        <v>2</v>
      </c>
      <c r="Q260">
        <v>3</v>
      </c>
      <c r="R260">
        <v>1</v>
      </c>
      <c r="S260">
        <v>1</v>
      </c>
      <c r="T260">
        <v>2</v>
      </c>
      <c r="U260">
        <v>2</v>
      </c>
      <c r="V260">
        <v>3</v>
      </c>
      <c r="W260">
        <v>10</v>
      </c>
    </row>
    <row r="261" spans="1:23" x14ac:dyDescent="0.3">
      <c r="A261" t="s">
        <v>768</v>
      </c>
      <c r="B261" t="s">
        <v>1000</v>
      </c>
      <c r="C261">
        <v>9</v>
      </c>
      <c r="D261" t="s">
        <v>1001</v>
      </c>
      <c r="E261">
        <v>24</v>
      </c>
      <c r="F261" s="27" t="s">
        <v>2305</v>
      </c>
      <c r="G261">
        <v>7</v>
      </c>
      <c r="H261" t="s">
        <v>1132</v>
      </c>
      <c r="I261">
        <v>27</v>
      </c>
      <c r="J261" t="s">
        <v>2306</v>
      </c>
      <c r="K261">
        <v>66</v>
      </c>
      <c r="L261" t="s">
        <v>2504</v>
      </c>
      <c r="M261">
        <v>1</v>
      </c>
      <c r="N261">
        <v>1</v>
      </c>
      <c r="O261">
        <v>1</v>
      </c>
      <c r="P261">
        <v>2</v>
      </c>
      <c r="Q261">
        <v>3</v>
      </c>
      <c r="R261">
        <v>1</v>
      </c>
      <c r="S261">
        <v>1</v>
      </c>
      <c r="T261">
        <v>2</v>
      </c>
      <c r="U261">
        <v>2</v>
      </c>
      <c r="V261">
        <v>3</v>
      </c>
      <c r="W261">
        <v>15</v>
      </c>
    </row>
    <row r="262" spans="1:23" x14ac:dyDescent="0.3">
      <c r="A262" t="s">
        <v>768</v>
      </c>
      <c r="B262" t="s">
        <v>1000</v>
      </c>
      <c r="C262">
        <v>9</v>
      </c>
      <c r="D262" t="s">
        <v>1001</v>
      </c>
      <c r="E262">
        <v>24</v>
      </c>
      <c r="F262" s="27" t="s">
        <v>2307</v>
      </c>
      <c r="G262">
        <v>7</v>
      </c>
      <c r="H262" t="s">
        <v>1001</v>
      </c>
      <c r="I262">
        <v>24</v>
      </c>
      <c r="J262" t="s">
        <v>2306</v>
      </c>
      <c r="K262">
        <v>66</v>
      </c>
      <c r="L262" t="s">
        <v>2504</v>
      </c>
      <c r="M262">
        <v>1</v>
      </c>
      <c r="N262">
        <v>1</v>
      </c>
      <c r="O262">
        <v>1</v>
      </c>
      <c r="P262">
        <v>2</v>
      </c>
      <c r="Q262">
        <v>3</v>
      </c>
      <c r="R262">
        <v>1</v>
      </c>
      <c r="S262">
        <v>1</v>
      </c>
      <c r="T262">
        <v>2</v>
      </c>
      <c r="U262">
        <v>2</v>
      </c>
      <c r="V262">
        <v>3</v>
      </c>
      <c r="W262">
        <v>15</v>
      </c>
    </row>
    <row r="263" spans="1:23" x14ac:dyDescent="0.3">
      <c r="A263" t="s">
        <v>768</v>
      </c>
      <c r="B263" t="s">
        <v>1000</v>
      </c>
      <c r="C263">
        <v>9</v>
      </c>
      <c r="D263" t="s">
        <v>1001</v>
      </c>
      <c r="E263">
        <v>24</v>
      </c>
      <c r="F263" s="27" t="s">
        <v>2308</v>
      </c>
      <c r="G263">
        <v>7</v>
      </c>
      <c r="H263" t="s">
        <v>1133</v>
      </c>
      <c r="I263">
        <v>22</v>
      </c>
      <c r="J263" t="s">
        <v>2306</v>
      </c>
      <c r="K263">
        <v>66</v>
      </c>
      <c r="L263" t="s">
        <v>2504</v>
      </c>
      <c r="M263">
        <v>1</v>
      </c>
      <c r="N263">
        <v>1</v>
      </c>
      <c r="O263">
        <v>1</v>
      </c>
      <c r="P263">
        <v>2</v>
      </c>
      <c r="Q263">
        <v>3</v>
      </c>
      <c r="R263">
        <v>1</v>
      </c>
      <c r="S263">
        <v>1</v>
      </c>
      <c r="T263">
        <v>2</v>
      </c>
      <c r="U263">
        <v>2</v>
      </c>
      <c r="V263">
        <v>3</v>
      </c>
      <c r="W263">
        <v>15</v>
      </c>
    </row>
    <row r="264" spans="1:23" x14ac:dyDescent="0.3">
      <c r="A264" t="s">
        <v>767</v>
      </c>
      <c r="B264" t="s">
        <v>1104</v>
      </c>
      <c r="C264">
        <v>5</v>
      </c>
      <c r="D264" t="s">
        <v>896</v>
      </c>
      <c r="E264">
        <v>15</v>
      </c>
      <c r="F264" s="27" t="s">
        <v>2309</v>
      </c>
      <c r="G264">
        <v>7</v>
      </c>
      <c r="H264" t="s">
        <v>897</v>
      </c>
      <c r="I264">
        <v>23</v>
      </c>
      <c r="J264" t="s">
        <v>2310</v>
      </c>
      <c r="K264">
        <v>33</v>
      </c>
      <c r="L264" t="s">
        <v>1136</v>
      </c>
      <c r="M264">
        <v>1</v>
      </c>
      <c r="N264">
        <v>1</v>
      </c>
      <c r="O264">
        <v>1</v>
      </c>
      <c r="P264">
        <v>2</v>
      </c>
      <c r="Q264">
        <v>3</v>
      </c>
      <c r="R264">
        <v>1</v>
      </c>
      <c r="S264">
        <v>1</v>
      </c>
      <c r="T264">
        <v>2</v>
      </c>
      <c r="U264">
        <v>2</v>
      </c>
      <c r="V264">
        <v>3</v>
      </c>
      <c r="W264">
        <v>14</v>
      </c>
    </row>
    <row r="265" spans="1:23" x14ac:dyDescent="0.3">
      <c r="A265" t="s">
        <v>767</v>
      </c>
      <c r="B265" t="s">
        <v>1104</v>
      </c>
      <c r="C265">
        <v>5</v>
      </c>
      <c r="D265" t="s">
        <v>896</v>
      </c>
      <c r="E265">
        <v>15</v>
      </c>
      <c r="F265" s="27" t="s">
        <v>2311</v>
      </c>
      <c r="G265">
        <v>7</v>
      </c>
      <c r="H265" t="s">
        <v>898</v>
      </c>
      <c r="I265">
        <v>27</v>
      </c>
      <c r="J265" t="s">
        <v>2312</v>
      </c>
      <c r="K265">
        <v>52</v>
      </c>
      <c r="L265" t="s">
        <v>1136</v>
      </c>
      <c r="M265">
        <v>1</v>
      </c>
      <c r="N265">
        <v>1</v>
      </c>
      <c r="O265">
        <v>1</v>
      </c>
      <c r="P265">
        <v>2</v>
      </c>
      <c r="Q265">
        <v>3</v>
      </c>
      <c r="R265">
        <v>1</v>
      </c>
      <c r="S265">
        <v>1</v>
      </c>
      <c r="T265">
        <v>2</v>
      </c>
      <c r="U265">
        <v>2</v>
      </c>
      <c r="V265">
        <v>3</v>
      </c>
      <c r="W265">
        <v>14</v>
      </c>
    </row>
    <row r="266" spans="1:23" x14ac:dyDescent="0.3">
      <c r="A266" t="s">
        <v>768</v>
      </c>
      <c r="B266" t="s">
        <v>1002</v>
      </c>
      <c r="C266">
        <v>10</v>
      </c>
      <c r="D266" t="s">
        <v>1003</v>
      </c>
      <c r="E266">
        <v>15</v>
      </c>
      <c r="F266" s="27" t="s">
        <v>2313</v>
      </c>
      <c r="G266">
        <v>7</v>
      </c>
      <c r="H266" t="s">
        <v>1003</v>
      </c>
      <c r="I266">
        <v>15</v>
      </c>
      <c r="K266">
        <v>0</v>
      </c>
      <c r="L266" t="s">
        <v>2485</v>
      </c>
      <c r="M266">
        <v>1</v>
      </c>
      <c r="N266">
        <v>1</v>
      </c>
      <c r="O266">
        <v>1</v>
      </c>
      <c r="P266">
        <v>2</v>
      </c>
      <c r="Q266">
        <v>3</v>
      </c>
      <c r="R266">
        <v>1</v>
      </c>
      <c r="S266">
        <v>1</v>
      </c>
      <c r="T266">
        <v>2</v>
      </c>
      <c r="U266">
        <v>2</v>
      </c>
      <c r="V266">
        <v>3</v>
      </c>
      <c r="W266">
        <v>25</v>
      </c>
    </row>
    <row r="267" spans="1:23" x14ac:dyDescent="0.3">
      <c r="A267" t="s">
        <v>768</v>
      </c>
      <c r="B267" t="s">
        <v>601</v>
      </c>
      <c r="C267">
        <v>4</v>
      </c>
      <c r="D267" t="s">
        <v>601</v>
      </c>
      <c r="E267">
        <v>4</v>
      </c>
      <c r="F267" s="27" t="s">
        <v>2314</v>
      </c>
      <c r="G267">
        <v>7</v>
      </c>
      <c r="H267" t="s">
        <v>1004</v>
      </c>
      <c r="I267">
        <v>17</v>
      </c>
      <c r="J267" t="s">
        <v>2315</v>
      </c>
      <c r="K267">
        <v>37</v>
      </c>
      <c r="L267" t="s">
        <v>2492</v>
      </c>
      <c r="M267">
        <v>2</v>
      </c>
      <c r="N267">
        <v>2</v>
      </c>
      <c r="O267">
        <v>2</v>
      </c>
      <c r="P267">
        <v>3</v>
      </c>
      <c r="Q267">
        <v>3</v>
      </c>
      <c r="R267">
        <v>2</v>
      </c>
      <c r="S267">
        <v>1</v>
      </c>
      <c r="T267">
        <v>3</v>
      </c>
      <c r="U267">
        <v>3</v>
      </c>
      <c r="V267">
        <v>3</v>
      </c>
      <c r="W267">
        <v>18</v>
      </c>
    </row>
    <row r="268" spans="1:23" x14ac:dyDescent="0.3">
      <c r="A268" t="s">
        <v>768</v>
      </c>
      <c r="B268" t="s">
        <v>601</v>
      </c>
      <c r="C268">
        <v>4</v>
      </c>
      <c r="D268" t="s">
        <v>601</v>
      </c>
      <c r="E268">
        <v>4</v>
      </c>
      <c r="F268" s="27" t="s">
        <v>2802</v>
      </c>
      <c r="G268">
        <v>7</v>
      </c>
      <c r="H268" t="s">
        <v>2803</v>
      </c>
      <c r="I268">
        <v>18</v>
      </c>
      <c r="J268" t="s">
        <v>2804</v>
      </c>
      <c r="K268">
        <v>57</v>
      </c>
      <c r="L268" t="s">
        <v>609</v>
      </c>
      <c r="M268">
        <v>1</v>
      </c>
      <c r="N268">
        <v>1</v>
      </c>
      <c r="O268">
        <v>1</v>
      </c>
      <c r="P268">
        <v>1</v>
      </c>
      <c r="Q268">
        <v>2</v>
      </c>
      <c r="R268">
        <v>1</v>
      </c>
      <c r="S268">
        <v>1</v>
      </c>
      <c r="T268">
        <v>2</v>
      </c>
      <c r="U268">
        <v>2</v>
      </c>
      <c r="V268">
        <v>2</v>
      </c>
      <c r="W268">
        <v>18</v>
      </c>
    </row>
    <row r="269" spans="1:23" x14ac:dyDescent="0.3">
      <c r="A269" t="s">
        <v>768</v>
      </c>
      <c r="B269" t="s">
        <v>601</v>
      </c>
      <c r="C269">
        <v>4</v>
      </c>
      <c r="D269" t="s">
        <v>601</v>
      </c>
      <c r="E269">
        <v>4</v>
      </c>
      <c r="F269" s="27" t="s">
        <v>2805</v>
      </c>
      <c r="G269">
        <v>7</v>
      </c>
      <c r="H269" t="s">
        <v>2806</v>
      </c>
      <c r="I269">
        <v>20</v>
      </c>
      <c r="J269" t="s">
        <v>2316</v>
      </c>
      <c r="K269">
        <v>83</v>
      </c>
      <c r="L269" t="s">
        <v>609</v>
      </c>
      <c r="M269">
        <v>1</v>
      </c>
      <c r="N269">
        <v>1</v>
      </c>
      <c r="O269">
        <v>1</v>
      </c>
      <c r="P269">
        <v>2</v>
      </c>
      <c r="Q269">
        <v>3</v>
      </c>
      <c r="R269">
        <v>1</v>
      </c>
      <c r="S269">
        <v>1</v>
      </c>
      <c r="T269">
        <v>2</v>
      </c>
      <c r="U269">
        <v>2</v>
      </c>
      <c r="V269">
        <v>3</v>
      </c>
      <c r="W269">
        <v>18</v>
      </c>
    </row>
    <row r="270" spans="1:23" x14ac:dyDescent="0.3">
      <c r="A270" t="s">
        <v>768</v>
      </c>
      <c r="B270" t="s">
        <v>601</v>
      </c>
      <c r="C270">
        <v>4</v>
      </c>
      <c r="D270" t="s">
        <v>601</v>
      </c>
      <c r="E270">
        <v>4</v>
      </c>
      <c r="F270" s="27" t="s">
        <v>1005</v>
      </c>
      <c r="G270">
        <v>7</v>
      </c>
      <c r="H270" t="s">
        <v>1006</v>
      </c>
      <c r="I270">
        <v>14</v>
      </c>
      <c r="K270">
        <v>0</v>
      </c>
      <c r="L270" t="s">
        <v>2505</v>
      </c>
      <c r="M270">
        <v>3</v>
      </c>
      <c r="N270">
        <v>3</v>
      </c>
      <c r="O270">
        <v>3</v>
      </c>
      <c r="P270">
        <v>3</v>
      </c>
      <c r="Q270">
        <v>4</v>
      </c>
      <c r="R270">
        <v>3</v>
      </c>
      <c r="S270">
        <v>1</v>
      </c>
      <c r="T270">
        <v>3</v>
      </c>
      <c r="U270">
        <v>3</v>
      </c>
      <c r="V270">
        <v>4</v>
      </c>
      <c r="W270">
        <v>18</v>
      </c>
    </row>
    <row r="271" spans="1:23" x14ac:dyDescent="0.3">
      <c r="A271" t="s">
        <v>768</v>
      </c>
      <c r="B271" t="s">
        <v>601</v>
      </c>
      <c r="C271">
        <v>4</v>
      </c>
      <c r="D271" t="s">
        <v>601</v>
      </c>
      <c r="E271">
        <v>4</v>
      </c>
      <c r="F271" s="27" t="s">
        <v>2317</v>
      </c>
      <c r="G271">
        <v>7</v>
      </c>
      <c r="H271" t="s">
        <v>1007</v>
      </c>
      <c r="I271">
        <v>19</v>
      </c>
      <c r="J271" t="s">
        <v>2318</v>
      </c>
      <c r="K271">
        <v>36</v>
      </c>
      <c r="L271" t="s">
        <v>40</v>
      </c>
      <c r="M271">
        <v>1</v>
      </c>
      <c r="N271">
        <v>1</v>
      </c>
      <c r="O271">
        <v>1</v>
      </c>
      <c r="P271">
        <v>2</v>
      </c>
      <c r="Q271">
        <v>3</v>
      </c>
      <c r="R271">
        <v>1</v>
      </c>
      <c r="S271">
        <v>1</v>
      </c>
      <c r="T271">
        <v>2</v>
      </c>
      <c r="U271">
        <v>2</v>
      </c>
      <c r="V271">
        <v>3</v>
      </c>
      <c r="W271">
        <v>18</v>
      </c>
    </row>
    <row r="272" spans="1:23" x14ac:dyDescent="0.3">
      <c r="A272" t="s">
        <v>768</v>
      </c>
      <c r="B272" t="s">
        <v>601</v>
      </c>
      <c r="C272">
        <v>4</v>
      </c>
      <c r="D272" t="s">
        <v>601</v>
      </c>
      <c r="E272">
        <v>4</v>
      </c>
      <c r="F272" s="27" t="s">
        <v>1008</v>
      </c>
      <c r="G272">
        <v>7</v>
      </c>
      <c r="H272" t="s">
        <v>1009</v>
      </c>
      <c r="I272">
        <v>16</v>
      </c>
      <c r="J272" t="s">
        <v>2319</v>
      </c>
      <c r="K272">
        <v>36</v>
      </c>
      <c r="L272" t="s">
        <v>1068</v>
      </c>
      <c r="M272">
        <v>1</v>
      </c>
      <c r="N272">
        <v>1</v>
      </c>
      <c r="O272">
        <v>1</v>
      </c>
      <c r="P272">
        <v>2</v>
      </c>
      <c r="Q272">
        <v>3</v>
      </c>
      <c r="R272">
        <v>1</v>
      </c>
      <c r="S272">
        <v>1</v>
      </c>
      <c r="T272">
        <v>2</v>
      </c>
      <c r="U272">
        <v>2</v>
      </c>
      <c r="V272">
        <v>3</v>
      </c>
      <c r="W272">
        <v>18</v>
      </c>
    </row>
    <row r="273" spans="1:23" x14ac:dyDescent="0.3">
      <c r="A273" t="s">
        <v>768</v>
      </c>
      <c r="B273" t="s">
        <v>601</v>
      </c>
      <c r="C273">
        <v>4</v>
      </c>
      <c r="D273" t="s">
        <v>601</v>
      </c>
      <c r="E273">
        <v>4</v>
      </c>
      <c r="F273" s="27" t="s">
        <v>2320</v>
      </c>
      <c r="G273">
        <v>7</v>
      </c>
      <c r="H273" t="s">
        <v>1010</v>
      </c>
      <c r="I273">
        <v>21</v>
      </c>
      <c r="J273" t="s">
        <v>2321</v>
      </c>
      <c r="K273">
        <v>38</v>
      </c>
      <c r="L273" t="s">
        <v>40</v>
      </c>
      <c r="M273">
        <v>1</v>
      </c>
      <c r="N273">
        <v>1</v>
      </c>
      <c r="O273">
        <v>1</v>
      </c>
      <c r="P273">
        <v>2</v>
      </c>
      <c r="Q273">
        <v>3</v>
      </c>
      <c r="R273">
        <v>1</v>
      </c>
      <c r="S273">
        <v>1</v>
      </c>
      <c r="T273">
        <v>2</v>
      </c>
      <c r="U273">
        <v>2</v>
      </c>
      <c r="V273">
        <v>3</v>
      </c>
      <c r="W273">
        <v>18</v>
      </c>
    </row>
    <row r="274" spans="1:23" x14ac:dyDescent="0.3">
      <c r="A274" t="s">
        <v>768</v>
      </c>
      <c r="B274" t="s">
        <v>601</v>
      </c>
      <c r="C274">
        <v>4</v>
      </c>
      <c r="D274" t="s">
        <v>601</v>
      </c>
      <c r="E274">
        <v>4</v>
      </c>
      <c r="F274" s="27" t="s">
        <v>2910</v>
      </c>
      <c r="G274">
        <v>7</v>
      </c>
      <c r="H274" t="s">
        <v>2911</v>
      </c>
      <c r="I274">
        <v>19</v>
      </c>
      <c r="J274" t="s">
        <v>2912</v>
      </c>
      <c r="K274">
        <v>54</v>
      </c>
      <c r="L274" t="s">
        <v>1068</v>
      </c>
      <c r="M274">
        <v>1</v>
      </c>
      <c r="N274">
        <v>1</v>
      </c>
      <c r="O274">
        <v>1</v>
      </c>
      <c r="P274">
        <v>2</v>
      </c>
      <c r="Q274">
        <v>3</v>
      </c>
      <c r="R274">
        <v>1</v>
      </c>
      <c r="S274">
        <v>1</v>
      </c>
      <c r="T274">
        <v>2</v>
      </c>
      <c r="U274">
        <v>2</v>
      </c>
      <c r="V274">
        <v>3</v>
      </c>
      <c r="W274">
        <v>18</v>
      </c>
    </row>
    <row r="275" spans="1:23" x14ac:dyDescent="0.3">
      <c r="A275" t="s">
        <v>768</v>
      </c>
      <c r="B275" t="s">
        <v>601</v>
      </c>
      <c r="C275">
        <v>4</v>
      </c>
      <c r="D275" t="s">
        <v>601</v>
      </c>
      <c r="E275">
        <v>4</v>
      </c>
      <c r="F275" s="27" t="s">
        <v>2807</v>
      </c>
      <c r="G275">
        <v>7</v>
      </c>
      <c r="H275" t="s">
        <v>2808</v>
      </c>
      <c r="I275">
        <v>22</v>
      </c>
      <c r="J275" t="s">
        <v>2809</v>
      </c>
      <c r="K275">
        <v>46</v>
      </c>
      <c r="L275" t="s">
        <v>40</v>
      </c>
      <c r="M275">
        <v>1</v>
      </c>
      <c r="N275">
        <v>1</v>
      </c>
      <c r="O275">
        <v>1</v>
      </c>
      <c r="P275">
        <v>2</v>
      </c>
      <c r="Q275">
        <v>3</v>
      </c>
      <c r="R275">
        <v>1</v>
      </c>
      <c r="S275">
        <v>1</v>
      </c>
      <c r="T275">
        <v>2</v>
      </c>
      <c r="U275">
        <v>2</v>
      </c>
      <c r="V275">
        <v>3</v>
      </c>
      <c r="W275">
        <v>18</v>
      </c>
    </row>
    <row r="276" spans="1:23" x14ac:dyDescent="0.3">
      <c r="A276" t="s">
        <v>768</v>
      </c>
      <c r="B276" t="s">
        <v>601</v>
      </c>
      <c r="C276">
        <v>4</v>
      </c>
      <c r="D276" t="s">
        <v>601</v>
      </c>
      <c r="E276">
        <v>4</v>
      </c>
      <c r="F276" s="27" t="s">
        <v>2322</v>
      </c>
      <c r="G276">
        <v>7</v>
      </c>
      <c r="H276" t="s">
        <v>1085</v>
      </c>
      <c r="I276">
        <v>20</v>
      </c>
      <c r="J276" t="s">
        <v>2323</v>
      </c>
      <c r="K276">
        <v>37</v>
      </c>
      <c r="L276" t="s">
        <v>609</v>
      </c>
      <c r="M276">
        <v>1</v>
      </c>
      <c r="N276">
        <v>1</v>
      </c>
      <c r="O276">
        <v>1</v>
      </c>
      <c r="P276">
        <v>2</v>
      </c>
      <c r="Q276">
        <v>3</v>
      </c>
      <c r="R276">
        <v>1</v>
      </c>
      <c r="S276">
        <v>1</v>
      </c>
      <c r="T276">
        <v>2</v>
      </c>
      <c r="U276">
        <v>2</v>
      </c>
      <c r="V276">
        <v>3</v>
      </c>
      <c r="W276">
        <v>18</v>
      </c>
    </row>
    <row r="277" spans="1:23" x14ac:dyDescent="0.3">
      <c r="A277" t="s">
        <v>768</v>
      </c>
      <c r="B277" t="s">
        <v>601</v>
      </c>
      <c r="C277">
        <v>4</v>
      </c>
      <c r="D277" t="s">
        <v>601</v>
      </c>
      <c r="E277">
        <v>4</v>
      </c>
      <c r="F277" s="27" t="s">
        <v>2324</v>
      </c>
      <c r="G277">
        <v>7</v>
      </c>
      <c r="H277" t="s">
        <v>1011</v>
      </c>
      <c r="I277">
        <v>18</v>
      </c>
      <c r="J277" t="s">
        <v>2325</v>
      </c>
      <c r="K277">
        <v>72</v>
      </c>
      <c r="L277" t="s">
        <v>40</v>
      </c>
      <c r="M277">
        <v>1</v>
      </c>
      <c r="N277">
        <v>1</v>
      </c>
      <c r="O277">
        <v>1</v>
      </c>
      <c r="P277">
        <v>2</v>
      </c>
      <c r="Q277">
        <v>3</v>
      </c>
      <c r="R277">
        <v>1</v>
      </c>
      <c r="S277">
        <v>1</v>
      </c>
      <c r="T277">
        <v>2</v>
      </c>
      <c r="U277">
        <v>2</v>
      </c>
      <c r="V277">
        <v>3</v>
      </c>
      <c r="W277">
        <v>18</v>
      </c>
    </row>
    <row r="278" spans="1:23" x14ac:dyDescent="0.3">
      <c r="A278" t="s">
        <v>768</v>
      </c>
      <c r="B278" t="s">
        <v>601</v>
      </c>
      <c r="C278">
        <v>4</v>
      </c>
      <c r="D278" t="s">
        <v>601</v>
      </c>
      <c r="E278">
        <v>4</v>
      </c>
      <c r="F278" s="27" t="s">
        <v>2913</v>
      </c>
      <c r="G278">
        <v>7</v>
      </c>
      <c r="H278" t="s">
        <v>2914</v>
      </c>
      <c r="I278">
        <v>15</v>
      </c>
      <c r="J278" t="s">
        <v>2915</v>
      </c>
      <c r="K278">
        <v>38</v>
      </c>
      <c r="L278" t="s">
        <v>2492</v>
      </c>
      <c r="M278">
        <v>2</v>
      </c>
      <c r="N278">
        <v>2</v>
      </c>
      <c r="O278">
        <v>2</v>
      </c>
      <c r="P278">
        <v>3</v>
      </c>
      <c r="Q278">
        <v>3</v>
      </c>
      <c r="R278">
        <v>2</v>
      </c>
      <c r="S278">
        <v>1</v>
      </c>
      <c r="T278">
        <v>3</v>
      </c>
      <c r="U278">
        <v>3</v>
      </c>
      <c r="V278">
        <v>3</v>
      </c>
      <c r="W278">
        <v>18</v>
      </c>
    </row>
    <row r="279" spans="1:23" x14ac:dyDescent="0.3">
      <c r="A279" t="s">
        <v>768</v>
      </c>
      <c r="B279" t="s">
        <v>601</v>
      </c>
      <c r="C279">
        <v>4</v>
      </c>
      <c r="D279" t="s">
        <v>601</v>
      </c>
      <c r="E279">
        <v>4</v>
      </c>
      <c r="F279" s="27" t="s">
        <v>2326</v>
      </c>
      <c r="G279">
        <v>7</v>
      </c>
      <c r="H279" t="s">
        <v>1933</v>
      </c>
      <c r="I279">
        <v>17</v>
      </c>
      <c r="J279" t="s">
        <v>2327</v>
      </c>
      <c r="K279">
        <v>60</v>
      </c>
      <c r="L279" t="s">
        <v>2506</v>
      </c>
      <c r="M279">
        <v>1</v>
      </c>
      <c r="N279">
        <v>1</v>
      </c>
      <c r="O279">
        <v>1</v>
      </c>
      <c r="P279">
        <v>2</v>
      </c>
      <c r="Q279">
        <v>3</v>
      </c>
      <c r="R279">
        <v>1</v>
      </c>
      <c r="S279">
        <v>1</v>
      </c>
      <c r="T279">
        <v>2</v>
      </c>
      <c r="U279">
        <v>2</v>
      </c>
      <c r="V279">
        <v>3</v>
      </c>
      <c r="W279">
        <v>18</v>
      </c>
    </row>
    <row r="280" spans="1:23" x14ac:dyDescent="0.3">
      <c r="A280" t="s">
        <v>768</v>
      </c>
      <c r="B280" t="s">
        <v>601</v>
      </c>
      <c r="C280">
        <v>4</v>
      </c>
      <c r="D280" t="s">
        <v>601</v>
      </c>
      <c r="E280">
        <v>4</v>
      </c>
      <c r="F280" s="27" t="s">
        <v>1012</v>
      </c>
      <c r="G280">
        <v>7</v>
      </c>
      <c r="H280" t="s">
        <v>1013</v>
      </c>
      <c r="I280">
        <v>22</v>
      </c>
      <c r="J280" t="s">
        <v>2328</v>
      </c>
      <c r="K280">
        <v>57</v>
      </c>
      <c r="L280" t="s">
        <v>2506</v>
      </c>
      <c r="M280">
        <v>1</v>
      </c>
      <c r="N280">
        <v>1</v>
      </c>
      <c r="O280">
        <v>1</v>
      </c>
      <c r="P280">
        <v>2</v>
      </c>
      <c r="Q280">
        <v>3</v>
      </c>
      <c r="R280">
        <v>1</v>
      </c>
      <c r="S280">
        <v>1</v>
      </c>
      <c r="T280">
        <v>2</v>
      </c>
      <c r="U280">
        <v>2</v>
      </c>
      <c r="V280">
        <v>3</v>
      </c>
      <c r="W280">
        <v>18</v>
      </c>
    </row>
    <row r="281" spans="1:23" x14ac:dyDescent="0.3">
      <c r="A281" t="s">
        <v>768</v>
      </c>
      <c r="B281" t="s">
        <v>601</v>
      </c>
      <c r="C281">
        <v>4</v>
      </c>
      <c r="D281" t="s">
        <v>601</v>
      </c>
      <c r="E281">
        <v>4</v>
      </c>
      <c r="F281" s="27" t="s">
        <v>2329</v>
      </c>
      <c r="G281">
        <v>7</v>
      </c>
      <c r="H281" t="s">
        <v>1014</v>
      </c>
      <c r="I281">
        <v>19</v>
      </c>
      <c r="J281" t="s">
        <v>2330</v>
      </c>
      <c r="K281">
        <v>61</v>
      </c>
      <c r="L281" t="s">
        <v>2505</v>
      </c>
      <c r="M281">
        <v>1</v>
      </c>
      <c r="N281">
        <v>1</v>
      </c>
      <c r="O281">
        <v>1</v>
      </c>
      <c r="P281">
        <v>2</v>
      </c>
      <c r="Q281">
        <v>3</v>
      </c>
      <c r="R281">
        <v>1</v>
      </c>
      <c r="S281">
        <v>1</v>
      </c>
      <c r="T281">
        <v>2</v>
      </c>
      <c r="U281">
        <v>2</v>
      </c>
      <c r="V281">
        <v>3</v>
      </c>
      <c r="W281">
        <v>18</v>
      </c>
    </row>
    <row r="282" spans="1:23" x14ac:dyDescent="0.3">
      <c r="A282" t="s">
        <v>768</v>
      </c>
      <c r="B282" t="s">
        <v>601</v>
      </c>
      <c r="C282">
        <v>4</v>
      </c>
      <c r="D282" t="s">
        <v>601</v>
      </c>
      <c r="E282">
        <v>4</v>
      </c>
      <c r="F282" s="27" t="s">
        <v>2916</v>
      </c>
      <c r="G282">
        <v>7</v>
      </c>
      <c r="H282" t="s">
        <v>3192</v>
      </c>
      <c r="I282">
        <v>12</v>
      </c>
      <c r="J282" t="s">
        <v>3193</v>
      </c>
      <c r="K282">
        <v>46</v>
      </c>
      <c r="L282" t="s">
        <v>2505</v>
      </c>
      <c r="M282">
        <v>1</v>
      </c>
      <c r="N282">
        <v>1</v>
      </c>
      <c r="O282">
        <v>1</v>
      </c>
      <c r="P282">
        <v>2</v>
      </c>
      <c r="Q282">
        <v>3</v>
      </c>
      <c r="R282">
        <v>1</v>
      </c>
      <c r="S282">
        <v>1</v>
      </c>
      <c r="T282">
        <v>2</v>
      </c>
      <c r="U282">
        <v>2</v>
      </c>
      <c r="V282">
        <v>3</v>
      </c>
      <c r="W282">
        <v>18</v>
      </c>
    </row>
    <row r="283" spans="1:23" x14ac:dyDescent="0.3">
      <c r="A283" t="s">
        <v>768</v>
      </c>
      <c r="B283" t="s">
        <v>601</v>
      </c>
      <c r="C283">
        <v>4</v>
      </c>
      <c r="D283" t="s">
        <v>601</v>
      </c>
      <c r="E283">
        <v>4</v>
      </c>
      <c r="F283" s="27" t="s">
        <v>3194</v>
      </c>
      <c r="G283">
        <v>7</v>
      </c>
      <c r="H283" t="s">
        <v>3195</v>
      </c>
      <c r="I283">
        <v>21</v>
      </c>
      <c r="J283" t="s">
        <v>3196</v>
      </c>
      <c r="K283">
        <v>59</v>
      </c>
      <c r="L283" t="s">
        <v>2505</v>
      </c>
      <c r="M283">
        <v>1</v>
      </c>
      <c r="N283">
        <v>1</v>
      </c>
      <c r="O283">
        <v>1</v>
      </c>
      <c r="P283">
        <v>2</v>
      </c>
      <c r="Q283">
        <v>3</v>
      </c>
      <c r="R283">
        <v>1</v>
      </c>
      <c r="S283">
        <v>1</v>
      </c>
      <c r="T283">
        <v>2</v>
      </c>
      <c r="U283">
        <v>2</v>
      </c>
      <c r="V283">
        <v>3</v>
      </c>
      <c r="W283">
        <v>18</v>
      </c>
    </row>
    <row r="284" spans="1:23" x14ac:dyDescent="0.3">
      <c r="A284" t="s">
        <v>768</v>
      </c>
      <c r="B284" t="s">
        <v>601</v>
      </c>
      <c r="C284">
        <v>4</v>
      </c>
      <c r="D284" t="s">
        <v>601</v>
      </c>
      <c r="E284">
        <v>4</v>
      </c>
      <c r="F284" s="27" t="s">
        <v>1015</v>
      </c>
      <c r="G284">
        <v>7</v>
      </c>
      <c r="H284" t="s">
        <v>1016</v>
      </c>
      <c r="I284">
        <v>15</v>
      </c>
      <c r="J284" t="s">
        <v>2331</v>
      </c>
      <c r="K284">
        <v>32</v>
      </c>
      <c r="L284" t="s">
        <v>2505</v>
      </c>
      <c r="M284">
        <v>1</v>
      </c>
      <c r="N284">
        <v>1</v>
      </c>
      <c r="O284">
        <v>1</v>
      </c>
      <c r="P284">
        <v>2</v>
      </c>
      <c r="Q284">
        <v>3</v>
      </c>
      <c r="R284">
        <v>1</v>
      </c>
      <c r="S284">
        <v>1</v>
      </c>
      <c r="T284">
        <v>2</v>
      </c>
      <c r="U284">
        <v>2</v>
      </c>
      <c r="V284">
        <v>3</v>
      </c>
      <c r="W284">
        <v>18</v>
      </c>
    </row>
    <row r="285" spans="1:23" x14ac:dyDescent="0.3">
      <c r="A285" t="s">
        <v>768</v>
      </c>
      <c r="B285" t="s">
        <v>601</v>
      </c>
      <c r="C285">
        <v>4</v>
      </c>
      <c r="D285" t="s">
        <v>601</v>
      </c>
      <c r="E285">
        <v>4</v>
      </c>
      <c r="F285" s="27" t="s">
        <v>2764</v>
      </c>
      <c r="G285">
        <v>7</v>
      </c>
      <c r="H285" t="s">
        <v>2507</v>
      </c>
      <c r="I285">
        <v>26</v>
      </c>
      <c r="J285" t="s">
        <v>2508</v>
      </c>
      <c r="K285">
        <v>62</v>
      </c>
      <c r="L285" t="s">
        <v>2505</v>
      </c>
      <c r="M285">
        <v>1</v>
      </c>
      <c r="N285">
        <v>1</v>
      </c>
      <c r="O285">
        <v>1</v>
      </c>
      <c r="P285">
        <v>2</v>
      </c>
      <c r="Q285">
        <v>3</v>
      </c>
      <c r="R285">
        <v>1</v>
      </c>
      <c r="S285">
        <v>1</v>
      </c>
      <c r="T285">
        <v>2</v>
      </c>
      <c r="U285">
        <v>2</v>
      </c>
      <c r="V285">
        <v>3</v>
      </c>
      <c r="W285">
        <v>18</v>
      </c>
    </row>
    <row r="286" spans="1:23" x14ac:dyDescent="0.3">
      <c r="A286" t="s">
        <v>768</v>
      </c>
      <c r="B286" t="s">
        <v>601</v>
      </c>
      <c r="C286">
        <v>4</v>
      </c>
      <c r="D286" t="s">
        <v>601</v>
      </c>
      <c r="E286">
        <v>4</v>
      </c>
      <c r="F286" s="27" t="s">
        <v>2332</v>
      </c>
      <c r="G286">
        <v>7</v>
      </c>
      <c r="H286" t="s">
        <v>1017</v>
      </c>
      <c r="I286">
        <v>19</v>
      </c>
      <c r="K286">
        <v>0</v>
      </c>
      <c r="L286" t="s">
        <v>2505</v>
      </c>
      <c r="M286">
        <v>1</v>
      </c>
      <c r="N286">
        <v>1</v>
      </c>
      <c r="O286">
        <v>1</v>
      </c>
      <c r="P286">
        <v>2</v>
      </c>
      <c r="Q286">
        <v>3</v>
      </c>
      <c r="R286">
        <v>1</v>
      </c>
      <c r="S286">
        <v>1</v>
      </c>
      <c r="T286">
        <v>2</v>
      </c>
      <c r="U286">
        <v>2</v>
      </c>
      <c r="V286">
        <v>3</v>
      </c>
      <c r="W286">
        <v>18</v>
      </c>
    </row>
    <row r="287" spans="1:23" x14ac:dyDescent="0.3">
      <c r="A287" t="s">
        <v>768</v>
      </c>
      <c r="B287" t="s">
        <v>601</v>
      </c>
      <c r="C287">
        <v>4</v>
      </c>
      <c r="D287" t="s">
        <v>601</v>
      </c>
      <c r="E287">
        <v>4</v>
      </c>
      <c r="F287" s="27" t="s">
        <v>2333</v>
      </c>
      <c r="G287">
        <v>7</v>
      </c>
      <c r="H287" t="s">
        <v>1084</v>
      </c>
      <c r="I287">
        <v>23</v>
      </c>
      <c r="J287" t="s">
        <v>2334</v>
      </c>
      <c r="K287">
        <v>43</v>
      </c>
      <c r="L287" t="s">
        <v>2509</v>
      </c>
      <c r="M287">
        <v>1</v>
      </c>
      <c r="N287">
        <v>1</v>
      </c>
      <c r="O287">
        <v>1</v>
      </c>
      <c r="P287">
        <v>2</v>
      </c>
      <c r="Q287">
        <v>3</v>
      </c>
      <c r="R287">
        <v>1</v>
      </c>
      <c r="S287">
        <v>1</v>
      </c>
      <c r="T287">
        <v>2</v>
      </c>
      <c r="U287">
        <v>2</v>
      </c>
      <c r="V287">
        <v>3</v>
      </c>
      <c r="W287">
        <v>18</v>
      </c>
    </row>
    <row r="288" spans="1:23" x14ac:dyDescent="0.3">
      <c r="A288" t="s">
        <v>768</v>
      </c>
      <c r="B288" t="s">
        <v>601</v>
      </c>
      <c r="C288">
        <v>4</v>
      </c>
      <c r="D288" t="s">
        <v>601</v>
      </c>
      <c r="E288">
        <v>4</v>
      </c>
      <c r="F288" s="27" t="s">
        <v>2810</v>
      </c>
      <c r="G288">
        <v>7</v>
      </c>
      <c r="H288" t="s">
        <v>2811</v>
      </c>
      <c r="I288">
        <v>16</v>
      </c>
      <c r="J288" t="s">
        <v>2812</v>
      </c>
      <c r="K288">
        <v>33</v>
      </c>
      <c r="L288" t="s">
        <v>40</v>
      </c>
      <c r="M288">
        <v>1</v>
      </c>
      <c r="N288">
        <v>1</v>
      </c>
      <c r="O288">
        <v>1</v>
      </c>
      <c r="P288">
        <v>2</v>
      </c>
      <c r="Q288">
        <v>3</v>
      </c>
      <c r="R288">
        <v>1</v>
      </c>
      <c r="S288">
        <v>1</v>
      </c>
      <c r="T288">
        <v>2</v>
      </c>
      <c r="U288">
        <v>2</v>
      </c>
      <c r="V288">
        <v>3</v>
      </c>
      <c r="W288">
        <v>18</v>
      </c>
    </row>
    <row r="289" spans="1:23" x14ac:dyDescent="0.3">
      <c r="A289" t="s">
        <v>768</v>
      </c>
      <c r="B289" t="s">
        <v>601</v>
      </c>
      <c r="C289">
        <v>4</v>
      </c>
      <c r="D289" t="s">
        <v>601</v>
      </c>
      <c r="E289">
        <v>4</v>
      </c>
      <c r="F289" s="27" t="s">
        <v>2335</v>
      </c>
      <c r="G289">
        <v>7</v>
      </c>
      <c r="H289" t="s">
        <v>2510</v>
      </c>
      <c r="I289">
        <v>27</v>
      </c>
      <c r="J289" t="s">
        <v>2336</v>
      </c>
      <c r="K289">
        <v>53</v>
      </c>
      <c r="L289" t="s">
        <v>609</v>
      </c>
      <c r="M289">
        <v>1</v>
      </c>
      <c r="N289">
        <v>1</v>
      </c>
      <c r="O289">
        <v>1</v>
      </c>
      <c r="P289">
        <v>2</v>
      </c>
      <c r="Q289">
        <v>3</v>
      </c>
      <c r="R289">
        <v>1</v>
      </c>
      <c r="S289">
        <v>1</v>
      </c>
      <c r="T289">
        <v>2</v>
      </c>
      <c r="U289">
        <v>2</v>
      </c>
      <c r="V289">
        <v>3</v>
      </c>
      <c r="W289">
        <v>16</v>
      </c>
    </row>
    <row r="290" spans="1:23" x14ac:dyDescent="0.3">
      <c r="A290" t="s">
        <v>768</v>
      </c>
      <c r="B290" t="s">
        <v>601</v>
      </c>
      <c r="C290">
        <v>4</v>
      </c>
      <c r="D290" t="s">
        <v>601</v>
      </c>
      <c r="E290">
        <v>4</v>
      </c>
      <c r="F290" s="27" t="s">
        <v>644</v>
      </c>
      <c r="G290">
        <v>7</v>
      </c>
      <c r="H290" t="s">
        <v>1018</v>
      </c>
      <c r="I290">
        <v>10</v>
      </c>
      <c r="J290" t="s">
        <v>2337</v>
      </c>
      <c r="K290">
        <v>33</v>
      </c>
      <c r="L290" t="s">
        <v>609</v>
      </c>
      <c r="M290">
        <v>1</v>
      </c>
      <c r="N290">
        <v>1</v>
      </c>
      <c r="O290">
        <v>1</v>
      </c>
      <c r="P290">
        <v>2</v>
      </c>
      <c r="Q290">
        <v>3</v>
      </c>
      <c r="R290">
        <v>1</v>
      </c>
      <c r="S290">
        <v>1</v>
      </c>
      <c r="T290">
        <v>2</v>
      </c>
      <c r="U290">
        <v>2</v>
      </c>
      <c r="V290">
        <v>3</v>
      </c>
      <c r="W290">
        <v>12</v>
      </c>
    </row>
    <row r="291" spans="1:23" x14ac:dyDescent="0.3">
      <c r="A291" t="s">
        <v>768</v>
      </c>
      <c r="B291" t="s">
        <v>601</v>
      </c>
      <c r="C291">
        <v>4</v>
      </c>
      <c r="D291" t="s">
        <v>601</v>
      </c>
      <c r="E291">
        <v>4</v>
      </c>
      <c r="F291" s="27" t="s">
        <v>2338</v>
      </c>
      <c r="G291">
        <v>7</v>
      </c>
      <c r="H291" t="s">
        <v>1019</v>
      </c>
      <c r="I291">
        <v>12</v>
      </c>
      <c r="J291" t="s">
        <v>2339</v>
      </c>
      <c r="K291">
        <v>34</v>
      </c>
      <c r="L291" t="s">
        <v>40</v>
      </c>
      <c r="M291">
        <v>1</v>
      </c>
      <c r="N291">
        <v>1</v>
      </c>
      <c r="O291">
        <v>1</v>
      </c>
      <c r="P291">
        <v>2</v>
      </c>
      <c r="Q291">
        <v>3</v>
      </c>
      <c r="R291">
        <v>1</v>
      </c>
      <c r="S291">
        <v>1</v>
      </c>
      <c r="T291">
        <v>2</v>
      </c>
      <c r="U291">
        <v>2</v>
      </c>
      <c r="V291">
        <v>3</v>
      </c>
      <c r="W291">
        <v>18</v>
      </c>
    </row>
    <row r="292" spans="1:23" x14ac:dyDescent="0.3">
      <c r="A292" t="s">
        <v>768</v>
      </c>
      <c r="B292" t="s">
        <v>3334</v>
      </c>
      <c r="C292">
        <v>9</v>
      </c>
      <c r="D292" t="s">
        <v>3335</v>
      </c>
      <c r="E292">
        <v>28</v>
      </c>
      <c r="F292" s="27" t="s">
        <v>3336</v>
      </c>
      <c r="G292">
        <v>7</v>
      </c>
      <c r="H292" t="s">
        <v>3335</v>
      </c>
      <c r="I292">
        <v>28</v>
      </c>
      <c r="J292" t="s">
        <v>3337</v>
      </c>
      <c r="K292">
        <v>61</v>
      </c>
      <c r="L292" t="s">
        <v>609</v>
      </c>
      <c r="M292">
        <v>3</v>
      </c>
      <c r="N292">
        <v>3</v>
      </c>
      <c r="O292">
        <v>3</v>
      </c>
      <c r="P292">
        <v>3</v>
      </c>
      <c r="Q292">
        <v>3</v>
      </c>
      <c r="R292">
        <v>3</v>
      </c>
      <c r="S292">
        <v>3</v>
      </c>
      <c r="T292">
        <v>3</v>
      </c>
      <c r="U292">
        <v>3</v>
      </c>
      <c r="V292">
        <v>3</v>
      </c>
      <c r="W292">
        <v>18</v>
      </c>
    </row>
    <row r="293" spans="1:23" x14ac:dyDescent="0.3">
      <c r="A293" t="s">
        <v>767</v>
      </c>
      <c r="B293" t="s">
        <v>1020</v>
      </c>
      <c r="C293">
        <v>6</v>
      </c>
      <c r="D293" t="s">
        <v>1021</v>
      </c>
      <c r="E293">
        <v>14</v>
      </c>
      <c r="F293" s="27" t="s">
        <v>2340</v>
      </c>
      <c r="G293">
        <v>7</v>
      </c>
      <c r="H293" t="s">
        <v>1022</v>
      </c>
      <c r="I293">
        <v>25</v>
      </c>
      <c r="K293">
        <v>0</v>
      </c>
      <c r="L293" t="s">
        <v>40</v>
      </c>
      <c r="M293">
        <v>2</v>
      </c>
      <c r="N293">
        <v>2</v>
      </c>
      <c r="O293">
        <v>2</v>
      </c>
      <c r="P293">
        <v>3</v>
      </c>
      <c r="Q293">
        <v>4</v>
      </c>
      <c r="R293">
        <v>2</v>
      </c>
      <c r="S293">
        <v>1</v>
      </c>
      <c r="T293">
        <v>3</v>
      </c>
      <c r="U293">
        <v>3</v>
      </c>
      <c r="V293">
        <v>4</v>
      </c>
      <c r="W293">
        <v>12</v>
      </c>
    </row>
    <row r="294" spans="1:23" x14ac:dyDescent="0.3">
      <c r="A294" t="s">
        <v>768</v>
      </c>
      <c r="B294" t="s">
        <v>1020</v>
      </c>
      <c r="C294">
        <v>6</v>
      </c>
      <c r="D294" t="s">
        <v>1021</v>
      </c>
      <c r="E294">
        <v>14</v>
      </c>
      <c r="F294" s="27" t="s">
        <v>2341</v>
      </c>
      <c r="G294">
        <v>7</v>
      </c>
      <c r="H294" t="s">
        <v>2342</v>
      </c>
      <c r="I294">
        <v>29</v>
      </c>
      <c r="J294" t="s">
        <v>2343</v>
      </c>
      <c r="K294">
        <v>83</v>
      </c>
      <c r="L294" t="s">
        <v>2491</v>
      </c>
      <c r="M294">
        <v>2</v>
      </c>
      <c r="N294">
        <v>2</v>
      </c>
      <c r="O294">
        <v>2</v>
      </c>
      <c r="P294">
        <v>3</v>
      </c>
      <c r="Q294">
        <v>4</v>
      </c>
      <c r="R294">
        <v>2</v>
      </c>
      <c r="S294">
        <v>1</v>
      </c>
      <c r="T294">
        <v>3</v>
      </c>
      <c r="U294">
        <v>3</v>
      </c>
      <c r="V294">
        <v>4</v>
      </c>
      <c r="W294">
        <v>30</v>
      </c>
    </row>
    <row r="295" spans="1:23" x14ac:dyDescent="0.3">
      <c r="A295" t="s">
        <v>768</v>
      </c>
      <c r="B295" t="s">
        <v>1020</v>
      </c>
      <c r="C295">
        <v>6</v>
      </c>
      <c r="D295" t="s">
        <v>1021</v>
      </c>
      <c r="E295">
        <v>14</v>
      </c>
      <c r="F295" s="27" t="s">
        <v>2344</v>
      </c>
      <c r="G295">
        <v>7</v>
      </c>
      <c r="H295" t="s">
        <v>2345</v>
      </c>
      <c r="I295">
        <v>30</v>
      </c>
      <c r="J295" t="s">
        <v>2346</v>
      </c>
      <c r="K295">
        <v>62</v>
      </c>
      <c r="L295" t="s">
        <v>2491</v>
      </c>
      <c r="M295">
        <v>2</v>
      </c>
      <c r="N295">
        <v>2</v>
      </c>
      <c r="O295">
        <v>2</v>
      </c>
      <c r="P295">
        <v>3</v>
      </c>
      <c r="Q295">
        <v>4</v>
      </c>
      <c r="R295">
        <v>2</v>
      </c>
      <c r="S295">
        <v>1</v>
      </c>
      <c r="T295">
        <v>3</v>
      </c>
      <c r="U295">
        <v>3</v>
      </c>
      <c r="V295">
        <v>4</v>
      </c>
      <c r="W295">
        <v>30</v>
      </c>
    </row>
    <row r="296" spans="1:23" x14ac:dyDescent="0.3">
      <c r="A296" t="s">
        <v>768</v>
      </c>
      <c r="B296" t="s">
        <v>1020</v>
      </c>
      <c r="C296">
        <v>6</v>
      </c>
      <c r="D296" t="s">
        <v>1021</v>
      </c>
      <c r="E296">
        <v>14</v>
      </c>
      <c r="F296" s="27" t="s">
        <v>2347</v>
      </c>
      <c r="G296">
        <v>7</v>
      </c>
      <c r="H296" t="s">
        <v>1023</v>
      </c>
      <c r="I296">
        <v>12</v>
      </c>
      <c r="J296" t="s">
        <v>2348</v>
      </c>
      <c r="K296">
        <v>70</v>
      </c>
      <c r="L296" t="s">
        <v>2491</v>
      </c>
      <c r="M296">
        <v>2</v>
      </c>
      <c r="N296">
        <v>2</v>
      </c>
      <c r="O296">
        <v>2</v>
      </c>
      <c r="P296">
        <v>3</v>
      </c>
      <c r="Q296">
        <v>4</v>
      </c>
      <c r="R296">
        <v>2</v>
      </c>
      <c r="S296">
        <v>1</v>
      </c>
      <c r="T296">
        <v>3</v>
      </c>
      <c r="U296">
        <v>3</v>
      </c>
      <c r="V296">
        <v>4</v>
      </c>
      <c r="W296">
        <v>14</v>
      </c>
    </row>
    <row r="297" spans="1:23" x14ac:dyDescent="0.3">
      <c r="A297" t="s">
        <v>768</v>
      </c>
      <c r="B297" t="s">
        <v>1020</v>
      </c>
      <c r="C297">
        <v>6</v>
      </c>
      <c r="D297" t="s">
        <v>1021</v>
      </c>
      <c r="E297">
        <v>14</v>
      </c>
      <c r="F297" s="27" t="s">
        <v>2349</v>
      </c>
      <c r="G297">
        <v>7</v>
      </c>
      <c r="H297" t="s">
        <v>1024</v>
      </c>
      <c r="I297">
        <v>17</v>
      </c>
      <c r="J297" t="s">
        <v>2348</v>
      </c>
      <c r="K297">
        <v>70</v>
      </c>
      <c r="L297" t="s">
        <v>2491</v>
      </c>
      <c r="M297">
        <v>1</v>
      </c>
      <c r="N297">
        <v>1</v>
      </c>
      <c r="O297">
        <v>1</v>
      </c>
      <c r="P297">
        <v>2</v>
      </c>
      <c r="Q297">
        <v>3</v>
      </c>
      <c r="R297">
        <v>1</v>
      </c>
      <c r="S297">
        <v>1</v>
      </c>
      <c r="T297">
        <v>2</v>
      </c>
      <c r="U297">
        <v>2</v>
      </c>
      <c r="V297">
        <v>3</v>
      </c>
      <c r="W297">
        <v>14</v>
      </c>
    </row>
    <row r="298" spans="1:23" x14ac:dyDescent="0.3">
      <c r="A298" t="s">
        <v>768</v>
      </c>
      <c r="B298" t="s">
        <v>1025</v>
      </c>
      <c r="C298">
        <v>4</v>
      </c>
      <c r="D298" t="s">
        <v>1026</v>
      </c>
      <c r="E298">
        <v>31</v>
      </c>
      <c r="F298" s="27" t="s">
        <v>2350</v>
      </c>
      <c r="G298">
        <v>7</v>
      </c>
      <c r="H298" t="s">
        <v>1026</v>
      </c>
      <c r="I298">
        <v>31</v>
      </c>
      <c r="J298" t="s">
        <v>2351</v>
      </c>
      <c r="K298">
        <v>63</v>
      </c>
      <c r="L298" t="s">
        <v>2511</v>
      </c>
      <c r="M298">
        <v>1</v>
      </c>
      <c r="N298">
        <v>1</v>
      </c>
      <c r="O298">
        <v>1</v>
      </c>
      <c r="P298">
        <v>2</v>
      </c>
      <c r="Q298">
        <v>3</v>
      </c>
      <c r="R298">
        <v>1</v>
      </c>
      <c r="S298">
        <v>1</v>
      </c>
      <c r="T298">
        <v>2</v>
      </c>
      <c r="U298">
        <v>2</v>
      </c>
      <c r="V298">
        <v>3</v>
      </c>
      <c r="W298">
        <v>5</v>
      </c>
    </row>
    <row r="299" spans="1:23" x14ac:dyDescent="0.3">
      <c r="A299" t="s">
        <v>765</v>
      </c>
      <c r="B299" t="s">
        <v>607</v>
      </c>
      <c r="C299">
        <v>4</v>
      </c>
      <c r="D299" t="s">
        <v>607</v>
      </c>
      <c r="E299">
        <v>4</v>
      </c>
      <c r="F299" s="27" t="s">
        <v>3338</v>
      </c>
      <c r="G299">
        <v>7</v>
      </c>
      <c r="H299" t="s">
        <v>3339</v>
      </c>
      <c r="I299">
        <v>11</v>
      </c>
      <c r="J299" t="s">
        <v>3340</v>
      </c>
      <c r="K299">
        <v>48</v>
      </c>
      <c r="L299" t="s">
        <v>2493</v>
      </c>
      <c r="M299">
        <v>1</v>
      </c>
      <c r="N299">
        <v>1</v>
      </c>
      <c r="O299">
        <v>1</v>
      </c>
      <c r="P299">
        <v>2</v>
      </c>
      <c r="Q299">
        <v>3</v>
      </c>
      <c r="R299">
        <v>1</v>
      </c>
      <c r="S299">
        <v>1</v>
      </c>
      <c r="T299">
        <v>2</v>
      </c>
      <c r="U299">
        <v>2</v>
      </c>
      <c r="V299">
        <v>3</v>
      </c>
      <c r="W299">
        <v>25</v>
      </c>
    </row>
    <row r="300" spans="1:23" x14ac:dyDescent="0.3">
      <c r="A300" t="s">
        <v>765</v>
      </c>
      <c r="B300" t="s">
        <v>607</v>
      </c>
      <c r="C300">
        <v>4</v>
      </c>
      <c r="D300" t="s">
        <v>607</v>
      </c>
      <c r="E300">
        <v>4</v>
      </c>
      <c r="F300" s="27" t="s">
        <v>2352</v>
      </c>
      <c r="G300">
        <v>7</v>
      </c>
      <c r="H300" t="s">
        <v>1027</v>
      </c>
      <c r="I300">
        <v>11</v>
      </c>
      <c r="J300" t="s">
        <v>2353</v>
      </c>
      <c r="K300">
        <v>69</v>
      </c>
      <c r="L300" t="s">
        <v>2493</v>
      </c>
      <c r="M300">
        <v>1</v>
      </c>
      <c r="N300">
        <v>1</v>
      </c>
      <c r="O300">
        <v>1</v>
      </c>
      <c r="P300">
        <v>2</v>
      </c>
      <c r="Q300">
        <v>3</v>
      </c>
      <c r="R300">
        <v>1</v>
      </c>
      <c r="S300">
        <v>1</v>
      </c>
      <c r="T300">
        <v>2</v>
      </c>
      <c r="U300">
        <v>2</v>
      </c>
      <c r="V300">
        <v>3</v>
      </c>
      <c r="W300">
        <v>25</v>
      </c>
    </row>
    <row r="301" spans="1:23" x14ac:dyDescent="0.3">
      <c r="A301" t="s">
        <v>765</v>
      </c>
      <c r="B301" t="s">
        <v>607</v>
      </c>
      <c r="C301">
        <v>4</v>
      </c>
      <c r="D301" t="s">
        <v>607</v>
      </c>
      <c r="E301">
        <v>4</v>
      </c>
      <c r="F301" s="27" t="s">
        <v>2354</v>
      </c>
      <c r="G301">
        <v>7</v>
      </c>
      <c r="H301" t="s">
        <v>1028</v>
      </c>
      <c r="I301">
        <v>11</v>
      </c>
      <c r="J301" t="s">
        <v>2355</v>
      </c>
      <c r="K301">
        <v>51</v>
      </c>
      <c r="L301" t="s">
        <v>2493</v>
      </c>
      <c r="M301">
        <v>1</v>
      </c>
      <c r="N301">
        <v>1</v>
      </c>
      <c r="O301">
        <v>1</v>
      </c>
      <c r="P301">
        <v>2</v>
      </c>
      <c r="Q301">
        <v>3</v>
      </c>
      <c r="R301">
        <v>1</v>
      </c>
      <c r="S301">
        <v>1</v>
      </c>
      <c r="T301">
        <v>2</v>
      </c>
      <c r="U301">
        <v>2</v>
      </c>
      <c r="V301">
        <v>3</v>
      </c>
      <c r="W301">
        <v>15</v>
      </c>
    </row>
    <row r="302" spans="1:23" x14ac:dyDescent="0.3">
      <c r="A302" t="s">
        <v>765</v>
      </c>
      <c r="B302" t="s">
        <v>607</v>
      </c>
      <c r="C302">
        <v>4</v>
      </c>
      <c r="D302" t="s">
        <v>607</v>
      </c>
      <c r="E302">
        <v>4</v>
      </c>
      <c r="F302" s="27" t="s">
        <v>2356</v>
      </c>
      <c r="G302">
        <v>7</v>
      </c>
      <c r="H302" t="s">
        <v>1029</v>
      </c>
      <c r="I302">
        <v>11</v>
      </c>
      <c r="J302" t="s">
        <v>2357</v>
      </c>
      <c r="K302">
        <v>51</v>
      </c>
      <c r="L302" t="s">
        <v>2493</v>
      </c>
      <c r="M302">
        <v>1</v>
      </c>
      <c r="N302">
        <v>1</v>
      </c>
      <c r="O302">
        <v>1</v>
      </c>
      <c r="P302">
        <v>2</v>
      </c>
      <c r="Q302">
        <v>3</v>
      </c>
      <c r="R302">
        <v>1</v>
      </c>
      <c r="S302">
        <v>1</v>
      </c>
      <c r="T302">
        <v>2</v>
      </c>
      <c r="U302">
        <v>2</v>
      </c>
      <c r="V302">
        <v>3</v>
      </c>
      <c r="W302">
        <v>15</v>
      </c>
    </row>
    <row r="303" spans="1:23" x14ac:dyDescent="0.3">
      <c r="A303" t="s">
        <v>765</v>
      </c>
      <c r="B303" t="s">
        <v>607</v>
      </c>
      <c r="C303">
        <v>4</v>
      </c>
      <c r="D303" t="s">
        <v>607</v>
      </c>
      <c r="E303">
        <v>4</v>
      </c>
      <c r="F303" s="27" t="s">
        <v>2358</v>
      </c>
      <c r="G303">
        <v>7</v>
      </c>
      <c r="H303" t="s">
        <v>1030</v>
      </c>
      <c r="I303">
        <v>11</v>
      </c>
      <c r="J303" t="s">
        <v>2359</v>
      </c>
      <c r="K303">
        <v>56</v>
      </c>
      <c r="L303" t="s">
        <v>2493</v>
      </c>
      <c r="M303">
        <v>1</v>
      </c>
      <c r="N303">
        <v>1</v>
      </c>
      <c r="O303">
        <v>1</v>
      </c>
      <c r="P303">
        <v>2</v>
      </c>
      <c r="Q303">
        <v>3</v>
      </c>
      <c r="R303">
        <v>1</v>
      </c>
      <c r="S303">
        <v>1</v>
      </c>
      <c r="T303">
        <v>2</v>
      </c>
      <c r="U303">
        <v>2</v>
      </c>
      <c r="V303">
        <v>3</v>
      </c>
      <c r="W303">
        <v>50</v>
      </c>
    </row>
    <row r="304" spans="1:23" hidden="1" x14ac:dyDescent="0.3">
      <c r="A304" t="s">
        <v>768</v>
      </c>
      <c r="B304" t="s">
        <v>608</v>
      </c>
      <c r="C304">
        <v>6</v>
      </c>
      <c r="D304" t="s">
        <v>608</v>
      </c>
      <c r="E304">
        <v>6</v>
      </c>
      <c r="F304" s="27" t="s">
        <v>2360</v>
      </c>
      <c r="G304">
        <v>7</v>
      </c>
      <c r="H304" t="s">
        <v>1031</v>
      </c>
      <c r="I304">
        <v>18</v>
      </c>
      <c r="J304" t="s">
        <v>2361</v>
      </c>
      <c r="K304">
        <v>64</v>
      </c>
      <c r="L304" t="s">
        <v>603</v>
      </c>
      <c r="M304">
        <v>3</v>
      </c>
      <c r="N304">
        <v>3</v>
      </c>
      <c r="O304">
        <v>3</v>
      </c>
      <c r="P304">
        <v>4</v>
      </c>
      <c r="Q304">
        <v>4</v>
      </c>
      <c r="R304">
        <v>3</v>
      </c>
      <c r="S304">
        <v>1</v>
      </c>
      <c r="T304">
        <v>4</v>
      </c>
      <c r="U304">
        <v>4</v>
      </c>
      <c r="V304">
        <v>4</v>
      </c>
      <c r="W304">
        <v>25</v>
      </c>
    </row>
    <row r="305" spans="1:23" x14ac:dyDescent="0.3">
      <c r="A305" t="s">
        <v>768</v>
      </c>
      <c r="B305" t="s">
        <v>1032</v>
      </c>
      <c r="C305">
        <v>10</v>
      </c>
      <c r="D305" t="s">
        <v>1033</v>
      </c>
      <c r="E305">
        <v>11</v>
      </c>
      <c r="F305" s="27" t="s">
        <v>2362</v>
      </c>
      <c r="G305">
        <v>7</v>
      </c>
      <c r="H305" t="s">
        <v>1033</v>
      </c>
      <c r="I305">
        <v>11</v>
      </c>
      <c r="J305" t="s">
        <v>2363</v>
      </c>
      <c r="K305">
        <v>58</v>
      </c>
      <c r="L305" t="s">
        <v>1068</v>
      </c>
      <c r="M305">
        <v>1</v>
      </c>
      <c r="N305">
        <v>1</v>
      </c>
      <c r="O305">
        <v>1</v>
      </c>
      <c r="P305">
        <v>2</v>
      </c>
      <c r="Q305">
        <v>3</v>
      </c>
      <c r="R305">
        <v>1</v>
      </c>
      <c r="S305">
        <v>1</v>
      </c>
      <c r="T305">
        <v>2</v>
      </c>
      <c r="U305">
        <v>2</v>
      </c>
      <c r="V305">
        <v>3</v>
      </c>
      <c r="W305">
        <v>18</v>
      </c>
    </row>
    <row r="306" spans="1:23" x14ac:dyDescent="0.3">
      <c r="A306" t="s">
        <v>768</v>
      </c>
      <c r="B306" t="s">
        <v>2862</v>
      </c>
      <c r="C306">
        <v>5</v>
      </c>
      <c r="D306" t="s">
        <v>2863</v>
      </c>
      <c r="E306">
        <v>12</v>
      </c>
      <c r="F306" s="27" t="s">
        <v>2864</v>
      </c>
      <c r="G306">
        <v>7</v>
      </c>
      <c r="H306" t="s">
        <v>2865</v>
      </c>
      <c r="I306">
        <v>27</v>
      </c>
      <c r="J306" t="s">
        <v>2866</v>
      </c>
      <c r="K306">
        <v>44</v>
      </c>
      <c r="L306" t="s">
        <v>1136</v>
      </c>
    </row>
    <row r="307" spans="1:23" x14ac:dyDescent="0.3">
      <c r="A307" t="s">
        <v>765</v>
      </c>
      <c r="B307" t="s">
        <v>2862</v>
      </c>
      <c r="C307">
        <v>5</v>
      </c>
      <c r="D307" t="s">
        <v>2863</v>
      </c>
      <c r="E307">
        <v>12</v>
      </c>
      <c r="F307" s="27" t="s">
        <v>2867</v>
      </c>
      <c r="G307">
        <v>7</v>
      </c>
      <c r="H307" t="s">
        <v>2868</v>
      </c>
      <c r="I307">
        <v>26</v>
      </c>
      <c r="J307" t="s">
        <v>2869</v>
      </c>
      <c r="K307">
        <v>12</v>
      </c>
      <c r="L307" t="s">
        <v>1136</v>
      </c>
    </row>
    <row r="308" spans="1:23" x14ac:dyDescent="0.3">
      <c r="A308" t="s">
        <v>768</v>
      </c>
      <c r="B308" t="s">
        <v>1111</v>
      </c>
      <c r="C308">
        <v>9</v>
      </c>
      <c r="D308" t="s">
        <v>1036</v>
      </c>
      <c r="E308">
        <v>15</v>
      </c>
      <c r="F308" s="27" t="s">
        <v>2364</v>
      </c>
      <c r="G308">
        <v>7</v>
      </c>
      <c r="H308" t="s">
        <v>1036</v>
      </c>
      <c r="I308">
        <v>15</v>
      </c>
      <c r="K308">
        <v>0</v>
      </c>
      <c r="L308" t="s">
        <v>2492</v>
      </c>
      <c r="M308">
        <v>1</v>
      </c>
      <c r="N308">
        <v>1</v>
      </c>
      <c r="O308">
        <v>1</v>
      </c>
      <c r="P308">
        <v>2</v>
      </c>
      <c r="Q308">
        <v>3</v>
      </c>
      <c r="R308">
        <v>1</v>
      </c>
      <c r="S308">
        <v>1</v>
      </c>
      <c r="T308">
        <v>2</v>
      </c>
      <c r="U308">
        <v>2</v>
      </c>
      <c r="V308">
        <v>3</v>
      </c>
      <c r="W308">
        <v>25</v>
      </c>
    </row>
    <row r="309" spans="1:23" x14ac:dyDescent="0.3">
      <c r="A309" t="s">
        <v>765</v>
      </c>
      <c r="B309" t="s">
        <v>1034</v>
      </c>
      <c r="C309">
        <v>10</v>
      </c>
      <c r="D309" t="s">
        <v>1035</v>
      </c>
      <c r="E309">
        <v>10</v>
      </c>
      <c r="F309" s="27" t="s">
        <v>2365</v>
      </c>
      <c r="G309">
        <v>7</v>
      </c>
      <c r="H309" t="s">
        <v>1035</v>
      </c>
      <c r="I309">
        <v>10</v>
      </c>
      <c r="J309" t="s">
        <v>2366</v>
      </c>
      <c r="K309">
        <v>51</v>
      </c>
      <c r="L309" t="s">
        <v>2504</v>
      </c>
      <c r="M309">
        <v>3</v>
      </c>
      <c r="N309">
        <v>3</v>
      </c>
      <c r="O309">
        <v>3</v>
      </c>
      <c r="P309">
        <v>3</v>
      </c>
      <c r="Q309">
        <v>4</v>
      </c>
      <c r="R309">
        <v>3</v>
      </c>
      <c r="S309">
        <v>1</v>
      </c>
      <c r="T309">
        <v>3</v>
      </c>
      <c r="U309">
        <v>3</v>
      </c>
      <c r="V309">
        <v>4</v>
      </c>
      <c r="W309">
        <v>28</v>
      </c>
    </row>
    <row r="310" spans="1:23" x14ac:dyDescent="0.3">
      <c r="A310" t="s">
        <v>768</v>
      </c>
      <c r="B310" t="s">
        <v>3292</v>
      </c>
      <c r="C310">
        <v>9</v>
      </c>
      <c r="D310" t="s">
        <v>3293</v>
      </c>
      <c r="E310">
        <v>24</v>
      </c>
      <c r="F310" s="27" t="s">
        <v>999</v>
      </c>
      <c r="G310">
        <v>7</v>
      </c>
      <c r="H310" t="s">
        <v>998</v>
      </c>
      <c r="I310">
        <v>13</v>
      </c>
      <c r="J310" t="s">
        <v>2907</v>
      </c>
      <c r="K310">
        <v>51</v>
      </c>
      <c r="L310" t="s">
        <v>2503</v>
      </c>
      <c r="M310">
        <v>1</v>
      </c>
      <c r="N310">
        <v>1</v>
      </c>
      <c r="O310">
        <v>1</v>
      </c>
      <c r="P310">
        <v>2</v>
      </c>
      <c r="Q310">
        <v>3</v>
      </c>
      <c r="R310">
        <v>1</v>
      </c>
      <c r="S310">
        <v>1</v>
      </c>
      <c r="T310">
        <v>2</v>
      </c>
      <c r="U310">
        <v>2</v>
      </c>
      <c r="V310">
        <v>3</v>
      </c>
      <c r="W310">
        <v>25</v>
      </c>
    </row>
    <row r="311" spans="1:23" x14ac:dyDescent="0.3">
      <c r="A311" t="s">
        <v>768</v>
      </c>
      <c r="B311" t="s">
        <v>3292</v>
      </c>
      <c r="C311">
        <v>9</v>
      </c>
      <c r="D311" t="s">
        <v>3293</v>
      </c>
      <c r="E311">
        <v>24</v>
      </c>
      <c r="F311" s="27" t="s">
        <v>2909</v>
      </c>
      <c r="G311">
        <v>7</v>
      </c>
      <c r="H311" t="s">
        <v>2908</v>
      </c>
      <c r="I311">
        <v>12</v>
      </c>
      <c r="J311" t="s">
        <v>3294</v>
      </c>
      <c r="K311">
        <v>61</v>
      </c>
      <c r="L311" t="s">
        <v>2503</v>
      </c>
      <c r="M311">
        <v>1</v>
      </c>
      <c r="N311">
        <v>1</v>
      </c>
      <c r="O311">
        <v>1</v>
      </c>
      <c r="P311">
        <v>2</v>
      </c>
      <c r="Q311">
        <v>3</v>
      </c>
      <c r="R311">
        <v>1</v>
      </c>
      <c r="S311">
        <v>1</v>
      </c>
      <c r="T311">
        <v>2</v>
      </c>
      <c r="U311">
        <v>2</v>
      </c>
      <c r="V311">
        <v>3</v>
      </c>
      <c r="W311">
        <v>25</v>
      </c>
    </row>
    <row r="312" spans="1:23" x14ac:dyDescent="0.3">
      <c r="A312" t="s">
        <v>768</v>
      </c>
      <c r="B312" t="s">
        <v>3292</v>
      </c>
      <c r="C312">
        <v>9</v>
      </c>
      <c r="D312" t="s">
        <v>3293</v>
      </c>
      <c r="E312">
        <v>24</v>
      </c>
      <c r="F312" s="27" t="s">
        <v>3295</v>
      </c>
      <c r="G312">
        <v>7</v>
      </c>
      <c r="H312" t="s">
        <v>3296</v>
      </c>
      <c r="I312">
        <v>18</v>
      </c>
      <c r="J312" t="s">
        <v>3297</v>
      </c>
      <c r="K312">
        <v>57</v>
      </c>
      <c r="L312" t="s">
        <v>609</v>
      </c>
      <c r="M312">
        <v>1</v>
      </c>
      <c r="N312">
        <v>1</v>
      </c>
      <c r="O312">
        <v>1</v>
      </c>
      <c r="P312">
        <v>2</v>
      </c>
      <c r="Q312">
        <v>3</v>
      </c>
      <c r="R312">
        <v>1</v>
      </c>
      <c r="S312">
        <v>1</v>
      </c>
      <c r="T312">
        <v>2</v>
      </c>
      <c r="U312">
        <v>2</v>
      </c>
      <c r="V312">
        <v>3</v>
      </c>
      <c r="W312">
        <v>25</v>
      </c>
    </row>
    <row r="313" spans="1:23" x14ac:dyDescent="0.3">
      <c r="A313" t="s">
        <v>768</v>
      </c>
      <c r="B313" t="s">
        <v>623</v>
      </c>
      <c r="C313">
        <v>4</v>
      </c>
      <c r="D313" t="s">
        <v>623</v>
      </c>
      <c r="E313">
        <v>4</v>
      </c>
      <c r="F313" s="27" t="s">
        <v>2367</v>
      </c>
      <c r="G313">
        <v>7</v>
      </c>
      <c r="H313" t="s">
        <v>1865</v>
      </c>
      <c r="I313">
        <v>32</v>
      </c>
      <c r="K313">
        <v>0</v>
      </c>
      <c r="L313" t="s">
        <v>609</v>
      </c>
      <c r="M313">
        <v>2</v>
      </c>
      <c r="N313">
        <v>2</v>
      </c>
      <c r="O313">
        <v>2</v>
      </c>
      <c r="P313">
        <v>3</v>
      </c>
      <c r="Q313">
        <v>4</v>
      </c>
      <c r="R313">
        <v>2</v>
      </c>
      <c r="S313">
        <v>1</v>
      </c>
      <c r="T313">
        <v>3</v>
      </c>
      <c r="U313">
        <v>3</v>
      </c>
      <c r="V313">
        <v>4</v>
      </c>
      <c r="W313">
        <v>15</v>
      </c>
    </row>
    <row r="314" spans="1:23" x14ac:dyDescent="0.3">
      <c r="A314" t="s">
        <v>768</v>
      </c>
      <c r="B314" t="s">
        <v>623</v>
      </c>
      <c r="C314">
        <v>4</v>
      </c>
      <c r="D314" t="s">
        <v>623</v>
      </c>
      <c r="E314">
        <v>4</v>
      </c>
      <c r="F314" s="27" t="s">
        <v>2368</v>
      </c>
      <c r="G314">
        <v>7</v>
      </c>
      <c r="H314" t="s">
        <v>1892</v>
      </c>
      <c r="I314">
        <v>13</v>
      </c>
      <c r="K314">
        <v>0</v>
      </c>
      <c r="L314" t="s">
        <v>2512</v>
      </c>
      <c r="M314">
        <v>2</v>
      </c>
      <c r="N314">
        <v>2</v>
      </c>
      <c r="O314">
        <v>2</v>
      </c>
      <c r="P314">
        <v>3</v>
      </c>
      <c r="Q314">
        <v>4</v>
      </c>
      <c r="R314">
        <v>2</v>
      </c>
      <c r="S314">
        <v>1</v>
      </c>
      <c r="T314">
        <v>3</v>
      </c>
      <c r="U314">
        <v>3</v>
      </c>
      <c r="V314">
        <v>4</v>
      </c>
      <c r="W314">
        <v>15</v>
      </c>
    </row>
    <row r="315" spans="1:23" x14ac:dyDescent="0.3">
      <c r="A315" t="s">
        <v>768</v>
      </c>
      <c r="B315" t="s">
        <v>623</v>
      </c>
      <c r="C315">
        <v>4</v>
      </c>
      <c r="D315" t="s">
        <v>623</v>
      </c>
      <c r="E315">
        <v>4</v>
      </c>
      <c r="F315" s="27" t="s">
        <v>2765</v>
      </c>
      <c r="G315">
        <v>7</v>
      </c>
      <c r="H315" t="s">
        <v>2766</v>
      </c>
      <c r="I315">
        <v>26</v>
      </c>
      <c r="K315">
        <v>0</v>
      </c>
      <c r="L315" t="s">
        <v>609</v>
      </c>
      <c r="M315">
        <v>2</v>
      </c>
      <c r="N315">
        <v>2</v>
      </c>
      <c r="O315">
        <v>2</v>
      </c>
      <c r="P315">
        <v>3</v>
      </c>
      <c r="Q315">
        <v>4</v>
      </c>
      <c r="R315">
        <v>2</v>
      </c>
      <c r="S315">
        <v>1</v>
      </c>
      <c r="T315">
        <v>3</v>
      </c>
      <c r="U315">
        <v>3</v>
      </c>
      <c r="V315">
        <v>4</v>
      </c>
      <c r="W315">
        <v>15</v>
      </c>
    </row>
    <row r="316" spans="1:23" x14ac:dyDescent="0.3">
      <c r="A316" t="s">
        <v>768</v>
      </c>
      <c r="B316" t="s">
        <v>623</v>
      </c>
      <c r="C316">
        <v>4</v>
      </c>
      <c r="D316" t="s">
        <v>623</v>
      </c>
      <c r="E316">
        <v>4</v>
      </c>
      <c r="F316" s="27" t="s">
        <v>2369</v>
      </c>
      <c r="G316">
        <v>7</v>
      </c>
      <c r="H316" t="s">
        <v>1037</v>
      </c>
      <c r="I316">
        <v>14</v>
      </c>
      <c r="J316" t="s">
        <v>2370</v>
      </c>
      <c r="K316">
        <v>44</v>
      </c>
      <c r="L316" t="s">
        <v>2492</v>
      </c>
      <c r="M316">
        <v>2</v>
      </c>
      <c r="N316">
        <v>2</v>
      </c>
      <c r="O316">
        <v>2</v>
      </c>
      <c r="P316">
        <v>2</v>
      </c>
      <c r="Q316">
        <v>3</v>
      </c>
      <c r="R316">
        <v>2</v>
      </c>
      <c r="S316">
        <v>1</v>
      </c>
      <c r="T316">
        <v>2</v>
      </c>
      <c r="U316">
        <v>2</v>
      </c>
      <c r="V316">
        <v>3</v>
      </c>
      <c r="W316">
        <v>15</v>
      </c>
    </row>
    <row r="317" spans="1:23" x14ac:dyDescent="0.3">
      <c r="A317" t="s">
        <v>767</v>
      </c>
      <c r="B317" t="s">
        <v>623</v>
      </c>
      <c r="C317">
        <v>4</v>
      </c>
      <c r="D317" t="s">
        <v>623</v>
      </c>
      <c r="E317">
        <v>4</v>
      </c>
      <c r="F317" s="27" t="s">
        <v>2373</v>
      </c>
      <c r="G317">
        <v>7</v>
      </c>
      <c r="H317" t="s">
        <v>1038</v>
      </c>
      <c r="I317">
        <v>15</v>
      </c>
      <c r="J317" t="s">
        <v>2374</v>
      </c>
      <c r="K317">
        <v>67</v>
      </c>
      <c r="L317" t="s">
        <v>2512</v>
      </c>
      <c r="M317">
        <v>2</v>
      </c>
      <c r="N317">
        <v>2</v>
      </c>
      <c r="O317">
        <v>2</v>
      </c>
      <c r="P317">
        <v>2</v>
      </c>
      <c r="Q317">
        <v>3</v>
      </c>
      <c r="R317">
        <v>2</v>
      </c>
      <c r="S317">
        <v>1</v>
      </c>
      <c r="T317">
        <v>2</v>
      </c>
      <c r="U317">
        <v>2</v>
      </c>
      <c r="V317">
        <v>3</v>
      </c>
      <c r="W317">
        <v>15</v>
      </c>
    </row>
    <row r="318" spans="1:23" x14ac:dyDescent="0.3">
      <c r="A318" t="s">
        <v>768</v>
      </c>
      <c r="B318" t="s">
        <v>623</v>
      </c>
      <c r="C318">
        <v>4</v>
      </c>
      <c r="D318" t="s">
        <v>623</v>
      </c>
      <c r="E318">
        <v>4</v>
      </c>
      <c r="F318" s="27" t="s">
        <v>2375</v>
      </c>
      <c r="G318">
        <v>7</v>
      </c>
      <c r="H318" t="s">
        <v>1893</v>
      </c>
      <c r="I318">
        <v>21</v>
      </c>
      <c r="K318">
        <v>0</v>
      </c>
      <c r="L318" t="s">
        <v>2512</v>
      </c>
      <c r="M318">
        <v>2</v>
      </c>
      <c r="N318">
        <v>2</v>
      </c>
      <c r="O318">
        <v>2</v>
      </c>
      <c r="P318">
        <v>2</v>
      </c>
      <c r="Q318">
        <v>3</v>
      </c>
      <c r="R318">
        <v>2</v>
      </c>
      <c r="S318">
        <v>1</v>
      </c>
      <c r="T318">
        <v>2</v>
      </c>
      <c r="U318">
        <v>2</v>
      </c>
      <c r="V318">
        <v>3</v>
      </c>
      <c r="W318">
        <v>15</v>
      </c>
    </row>
    <row r="319" spans="1:23" x14ac:dyDescent="0.3">
      <c r="A319" t="s">
        <v>768</v>
      </c>
      <c r="B319" t="s">
        <v>623</v>
      </c>
      <c r="C319">
        <v>4</v>
      </c>
      <c r="D319" t="s">
        <v>623</v>
      </c>
      <c r="E319">
        <v>4</v>
      </c>
      <c r="F319" s="27" t="s">
        <v>2371</v>
      </c>
      <c r="G319">
        <v>7</v>
      </c>
      <c r="H319" t="s">
        <v>2917</v>
      </c>
      <c r="I319">
        <v>17</v>
      </c>
      <c r="J319" t="s">
        <v>2372</v>
      </c>
      <c r="K319">
        <v>34</v>
      </c>
      <c r="L319" t="s">
        <v>1136</v>
      </c>
      <c r="M319">
        <v>1</v>
      </c>
      <c r="N319">
        <v>1</v>
      </c>
      <c r="O319">
        <v>1</v>
      </c>
      <c r="P319">
        <v>2</v>
      </c>
      <c r="Q319">
        <v>2</v>
      </c>
      <c r="R319">
        <v>1</v>
      </c>
      <c r="S319">
        <v>1</v>
      </c>
      <c r="T319">
        <v>2</v>
      </c>
      <c r="U319">
        <v>2</v>
      </c>
      <c r="V319">
        <v>2</v>
      </c>
      <c r="W319">
        <v>15</v>
      </c>
    </row>
    <row r="320" spans="1:23" x14ac:dyDescent="0.3">
      <c r="A320" t="s">
        <v>768</v>
      </c>
      <c r="B320" t="s">
        <v>623</v>
      </c>
      <c r="C320">
        <v>4</v>
      </c>
      <c r="D320" t="s">
        <v>623</v>
      </c>
      <c r="E320">
        <v>4</v>
      </c>
      <c r="F320" s="27" t="s">
        <v>1107</v>
      </c>
      <c r="G320">
        <v>7</v>
      </c>
      <c r="H320" t="s">
        <v>2918</v>
      </c>
      <c r="I320">
        <v>14</v>
      </c>
      <c r="J320" t="s">
        <v>2380</v>
      </c>
      <c r="K320">
        <v>26</v>
      </c>
      <c r="L320" t="s">
        <v>2513</v>
      </c>
      <c r="M320">
        <v>2</v>
      </c>
      <c r="N320">
        <v>2</v>
      </c>
      <c r="O320">
        <v>2</v>
      </c>
      <c r="P320">
        <v>2</v>
      </c>
      <c r="Q320">
        <v>2</v>
      </c>
      <c r="R320">
        <v>2</v>
      </c>
      <c r="S320">
        <v>1</v>
      </c>
      <c r="T320">
        <v>2</v>
      </c>
      <c r="U320">
        <v>2</v>
      </c>
      <c r="V320">
        <v>2</v>
      </c>
      <c r="W320">
        <v>15</v>
      </c>
    </row>
    <row r="321" spans="1:23" x14ac:dyDescent="0.3">
      <c r="A321" t="s">
        <v>768</v>
      </c>
      <c r="B321" t="s">
        <v>623</v>
      </c>
      <c r="C321">
        <v>4</v>
      </c>
      <c r="D321" t="s">
        <v>623</v>
      </c>
      <c r="E321">
        <v>4</v>
      </c>
      <c r="F321" s="27" t="s">
        <v>3305</v>
      </c>
      <c r="G321">
        <v>7</v>
      </c>
      <c r="H321" t="s">
        <v>3306</v>
      </c>
      <c r="I321">
        <v>25</v>
      </c>
      <c r="J321" t="s">
        <v>3307</v>
      </c>
      <c r="K321">
        <v>48</v>
      </c>
      <c r="L321" t="s">
        <v>2513</v>
      </c>
      <c r="M321">
        <v>2</v>
      </c>
      <c r="N321">
        <v>2</v>
      </c>
      <c r="O321">
        <v>2</v>
      </c>
      <c r="P321">
        <v>2</v>
      </c>
      <c r="Q321">
        <v>2</v>
      </c>
      <c r="R321">
        <v>2</v>
      </c>
      <c r="S321">
        <v>1</v>
      </c>
      <c r="T321">
        <v>2</v>
      </c>
      <c r="U321">
        <v>2</v>
      </c>
      <c r="V321">
        <v>2</v>
      </c>
      <c r="W321">
        <v>15</v>
      </c>
    </row>
    <row r="322" spans="1:23" x14ac:dyDescent="0.3">
      <c r="A322" t="s">
        <v>767</v>
      </c>
      <c r="B322" t="s">
        <v>623</v>
      </c>
      <c r="C322">
        <v>4</v>
      </c>
      <c r="D322" t="s">
        <v>623</v>
      </c>
      <c r="E322">
        <v>4</v>
      </c>
      <c r="F322" s="27" t="s">
        <v>1106</v>
      </c>
      <c r="G322">
        <v>7</v>
      </c>
      <c r="H322" t="s">
        <v>2919</v>
      </c>
      <c r="I322">
        <v>20</v>
      </c>
      <c r="J322" t="s">
        <v>2376</v>
      </c>
      <c r="K322">
        <v>37</v>
      </c>
      <c r="L322" t="s">
        <v>2494</v>
      </c>
      <c r="M322">
        <v>2</v>
      </c>
      <c r="N322">
        <v>2</v>
      </c>
      <c r="O322">
        <v>2</v>
      </c>
      <c r="P322">
        <v>2</v>
      </c>
      <c r="Q322">
        <v>2</v>
      </c>
      <c r="R322">
        <v>2</v>
      </c>
      <c r="S322">
        <v>1</v>
      </c>
      <c r="T322">
        <v>2</v>
      </c>
      <c r="U322">
        <v>2</v>
      </c>
      <c r="V322">
        <v>2</v>
      </c>
      <c r="W322">
        <v>15</v>
      </c>
    </row>
    <row r="323" spans="1:23" x14ac:dyDescent="0.3">
      <c r="A323" t="s">
        <v>768</v>
      </c>
      <c r="B323" t="s">
        <v>623</v>
      </c>
      <c r="C323">
        <v>4</v>
      </c>
      <c r="D323" t="s">
        <v>623</v>
      </c>
      <c r="E323">
        <v>4</v>
      </c>
      <c r="F323" s="27" t="s">
        <v>2377</v>
      </c>
      <c r="G323">
        <v>7</v>
      </c>
      <c r="H323" t="s">
        <v>1039</v>
      </c>
      <c r="I323">
        <v>23</v>
      </c>
      <c r="J323" t="s">
        <v>2378</v>
      </c>
      <c r="K323">
        <v>32</v>
      </c>
      <c r="L323" t="s">
        <v>2492</v>
      </c>
      <c r="M323">
        <v>2</v>
      </c>
      <c r="N323">
        <v>2</v>
      </c>
      <c r="O323">
        <v>2</v>
      </c>
      <c r="P323">
        <v>2</v>
      </c>
      <c r="Q323">
        <v>3</v>
      </c>
      <c r="R323">
        <v>2</v>
      </c>
      <c r="S323">
        <v>1</v>
      </c>
      <c r="T323">
        <v>2</v>
      </c>
      <c r="U323">
        <v>2</v>
      </c>
      <c r="V323">
        <v>3</v>
      </c>
      <c r="W323">
        <v>10</v>
      </c>
    </row>
    <row r="324" spans="1:23" x14ac:dyDescent="0.3">
      <c r="A324" t="s">
        <v>768</v>
      </c>
      <c r="B324" t="s">
        <v>623</v>
      </c>
      <c r="C324">
        <v>4</v>
      </c>
      <c r="D324" t="s">
        <v>623</v>
      </c>
      <c r="E324">
        <v>4</v>
      </c>
      <c r="F324" s="27" t="s">
        <v>2920</v>
      </c>
      <c r="G324">
        <v>7</v>
      </c>
      <c r="H324" t="s">
        <v>2921</v>
      </c>
      <c r="I324">
        <v>19</v>
      </c>
      <c r="J324" t="s">
        <v>2922</v>
      </c>
      <c r="K324">
        <v>36</v>
      </c>
      <c r="L324" t="s">
        <v>2513</v>
      </c>
      <c r="M324">
        <v>2</v>
      </c>
      <c r="N324">
        <v>2</v>
      </c>
      <c r="O324">
        <v>2</v>
      </c>
      <c r="P324">
        <v>2</v>
      </c>
      <c r="Q324">
        <v>2</v>
      </c>
      <c r="R324">
        <v>2</v>
      </c>
      <c r="S324">
        <v>1</v>
      </c>
      <c r="T324">
        <v>2</v>
      </c>
      <c r="U324">
        <v>2</v>
      </c>
      <c r="V324">
        <v>2</v>
      </c>
      <c r="W324">
        <v>15</v>
      </c>
    </row>
    <row r="325" spans="1:23" x14ac:dyDescent="0.3">
      <c r="A325" t="s">
        <v>768</v>
      </c>
      <c r="B325" t="s">
        <v>623</v>
      </c>
      <c r="C325">
        <v>4</v>
      </c>
      <c r="D325" t="s">
        <v>623</v>
      </c>
      <c r="E325">
        <v>4</v>
      </c>
      <c r="F325" s="27" t="s">
        <v>2379</v>
      </c>
      <c r="G325">
        <v>7</v>
      </c>
      <c r="H325" t="s">
        <v>1040</v>
      </c>
      <c r="I325">
        <v>19</v>
      </c>
      <c r="K325">
        <v>0</v>
      </c>
      <c r="L325" t="s">
        <v>2492</v>
      </c>
      <c r="M325">
        <v>2</v>
      </c>
      <c r="N325">
        <v>2</v>
      </c>
      <c r="O325">
        <v>2</v>
      </c>
      <c r="P325">
        <v>2</v>
      </c>
      <c r="Q325">
        <v>3</v>
      </c>
      <c r="R325">
        <v>2</v>
      </c>
      <c r="S325">
        <v>1</v>
      </c>
      <c r="T325">
        <v>2</v>
      </c>
      <c r="U325">
        <v>2</v>
      </c>
      <c r="V325">
        <v>3</v>
      </c>
      <c r="W325">
        <v>15</v>
      </c>
    </row>
    <row r="326" spans="1:23" x14ac:dyDescent="0.3">
      <c r="A326" t="s">
        <v>768</v>
      </c>
      <c r="B326" t="s">
        <v>623</v>
      </c>
      <c r="C326">
        <v>4</v>
      </c>
      <c r="D326" t="s">
        <v>623</v>
      </c>
      <c r="E326">
        <v>4</v>
      </c>
      <c r="F326" s="27" t="s">
        <v>2381</v>
      </c>
      <c r="G326">
        <v>7</v>
      </c>
      <c r="H326" t="s">
        <v>1041</v>
      </c>
      <c r="I326">
        <v>11</v>
      </c>
      <c r="J326" t="s">
        <v>2382</v>
      </c>
      <c r="K326">
        <v>28</v>
      </c>
      <c r="L326" t="s">
        <v>2514</v>
      </c>
      <c r="M326">
        <v>2</v>
      </c>
      <c r="N326">
        <v>2</v>
      </c>
      <c r="O326">
        <v>2</v>
      </c>
      <c r="P326">
        <v>2</v>
      </c>
      <c r="Q326">
        <v>3</v>
      </c>
      <c r="R326">
        <v>2</v>
      </c>
      <c r="S326">
        <v>1</v>
      </c>
      <c r="T326">
        <v>2</v>
      </c>
      <c r="U326">
        <v>2</v>
      </c>
      <c r="V326">
        <v>3</v>
      </c>
      <c r="W326">
        <v>15</v>
      </c>
    </row>
    <row r="327" spans="1:23" x14ac:dyDescent="0.3">
      <c r="A327" t="s">
        <v>768</v>
      </c>
      <c r="B327" t="s">
        <v>38</v>
      </c>
      <c r="C327">
        <v>10</v>
      </c>
      <c r="D327" t="s">
        <v>1042</v>
      </c>
      <c r="E327">
        <v>14</v>
      </c>
      <c r="F327" s="27" t="s">
        <v>2383</v>
      </c>
      <c r="G327">
        <v>7</v>
      </c>
      <c r="H327" t="s">
        <v>1043</v>
      </c>
      <c r="I327">
        <v>35</v>
      </c>
      <c r="J327" t="s">
        <v>2384</v>
      </c>
      <c r="K327">
        <v>29</v>
      </c>
      <c r="L327" t="s">
        <v>40</v>
      </c>
      <c r="M327">
        <v>3</v>
      </c>
      <c r="N327">
        <v>3</v>
      </c>
      <c r="O327">
        <v>3</v>
      </c>
      <c r="P327">
        <v>3</v>
      </c>
      <c r="Q327">
        <v>4</v>
      </c>
      <c r="R327">
        <v>3</v>
      </c>
      <c r="S327">
        <v>1</v>
      </c>
      <c r="T327">
        <v>3</v>
      </c>
      <c r="U327">
        <v>3</v>
      </c>
      <c r="V327">
        <v>4</v>
      </c>
      <c r="W327">
        <v>20</v>
      </c>
    </row>
    <row r="328" spans="1:23" x14ac:dyDescent="0.3">
      <c r="A328" t="s">
        <v>768</v>
      </c>
      <c r="B328" t="s">
        <v>38</v>
      </c>
      <c r="C328">
        <v>10</v>
      </c>
      <c r="D328" t="s">
        <v>1042</v>
      </c>
      <c r="E328">
        <v>14</v>
      </c>
      <c r="F328" s="27" t="s">
        <v>2385</v>
      </c>
      <c r="G328">
        <v>7</v>
      </c>
      <c r="H328" t="s">
        <v>2386</v>
      </c>
      <c r="I328">
        <v>23</v>
      </c>
      <c r="J328" t="s">
        <v>2387</v>
      </c>
      <c r="K328">
        <v>48</v>
      </c>
      <c r="L328" t="s">
        <v>40</v>
      </c>
      <c r="M328">
        <v>3</v>
      </c>
      <c r="N328">
        <v>3</v>
      </c>
      <c r="O328">
        <v>3</v>
      </c>
      <c r="P328">
        <v>3</v>
      </c>
      <c r="Q328">
        <v>4</v>
      </c>
      <c r="R328">
        <v>3</v>
      </c>
      <c r="S328">
        <v>1</v>
      </c>
      <c r="T328">
        <v>3</v>
      </c>
      <c r="U328">
        <v>3</v>
      </c>
      <c r="V328">
        <v>4</v>
      </c>
      <c r="W328">
        <v>28</v>
      </c>
    </row>
    <row r="329" spans="1:23" x14ac:dyDescent="0.3">
      <c r="A329" t="s">
        <v>768</v>
      </c>
      <c r="B329" t="s">
        <v>38</v>
      </c>
      <c r="C329">
        <v>10</v>
      </c>
      <c r="D329" t="s">
        <v>1042</v>
      </c>
      <c r="E329">
        <v>14</v>
      </c>
      <c r="F329" s="27" t="s">
        <v>2388</v>
      </c>
      <c r="G329">
        <v>7</v>
      </c>
      <c r="H329" t="s">
        <v>1044</v>
      </c>
      <c r="I329">
        <v>25</v>
      </c>
      <c r="K329">
        <v>0</v>
      </c>
      <c r="L329" t="s">
        <v>40</v>
      </c>
      <c r="M329">
        <v>3</v>
      </c>
      <c r="N329">
        <v>3</v>
      </c>
      <c r="O329">
        <v>3</v>
      </c>
      <c r="P329">
        <v>3</v>
      </c>
      <c r="Q329">
        <v>4</v>
      </c>
      <c r="R329">
        <v>3</v>
      </c>
      <c r="S329">
        <v>1</v>
      </c>
      <c r="T329">
        <v>3</v>
      </c>
      <c r="U329">
        <v>3</v>
      </c>
      <c r="V329">
        <v>4</v>
      </c>
      <c r="W329">
        <v>20</v>
      </c>
    </row>
    <row r="330" spans="1:23" x14ac:dyDescent="0.3">
      <c r="A330" t="s">
        <v>768</v>
      </c>
      <c r="B330" t="s">
        <v>38</v>
      </c>
      <c r="C330">
        <v>10</v>
      </c>
      <c r="D330" t="s">
        <v>1042</v>
      </c>
      <c r="E330">
        <v>14</v>
      </c>
      <c r="F330" s="27" t="s">
        <v>3197</v>
      </c>
      <c r="G330">
        <v>7</v>
      </c>
      <c r="H330" t="s">
        <v>3198</v>
      </c>
      <c r="I330">
        <v>27</v>
      </c>
      <c r="K330">
        <v>0</v>
      </c>
      <c r="L330" t="s">
        <v>40</v>
      </c>
      <c r="M330">
        <v>3</v>
      </c>
      <c r="N330">
        <v>3</v>
      </c>
      <c r="O330">
        <v>3</v>
      </c>
      <c r="P330">
        <v>3</v>
      </c>
      <c r="Q330">
        <v>4</v>
      </c>
      <c r="R330">
        <v>3</v>
      </c>
      <c r="S330">
        <v>1</v>
      </c>
      <c r="T330">
        <v>3</v>
      </c>
      <c r="U330">
        <v>3</v>
      </c>
      <c r="V330">
        <v>4</v>
      </c>
      <c r="W330">
        <v>15</v>
      </c>
    </row>
    <row r="331" spans="1:23" x14ac:dyDescent="0.3">
      <c r="A331" t="s">
        <v>768</v>
      </c>
      <c r="B331" t="s">
        <v>38</v>
      </c>
      <c r="C331">
        <v>10</v>
      </c>
      <c r="D331" t="s">
        <v>1042</v>
      </c>
      <c r="E331">
        <v>14</v>
      </c>
      <c r="F331" s="27" t="s">
        <v>2389</v>
      </c>
      <c r="G331">
        <v>7</v>
      </c>
      <c r="H331" t="s">
        <v>1045</v>
      </c>
      <c r="I331">
        <v>24</v>
      </c>
      <c r="J331" t="s">
        <v>2390</v>
      </c>
      <c r="K331">
        <v>63</v>
      </c>
      <c r="L331" t="s">
        <v>40</v>
      </c>
      <c r="M331">
        <v>3</v>
      </c>
      <c r="N331">
        <v>3</v>
      </c>
      <c r="O331">
        <v>3</v>
      </c>
      <c r="P331">
        <v>3</v>
      </c>
      <c r="Q331">
        <v>4</v>
      </c>
      <c r="R331">
        <v>3</v>
      </c>
      <c r="S331">
        <v>1</v>
      </c>
      <c r="T331">
        <v>3</v>
      </c>
      <c r="U331">
        <v>3</v>
      </c>
      <c r="V331">
        <v>4</v>
      </c>
      <c r="W331">
        <v>20</v>
      </c>
    </row>
    <row r="332" spans="1:23" x14ac:dyDescent="0.3">
      <c r="A332" t="s">
        <v>768</v>
      </c>
      <c r="B332" t="s">
        <v>38</v>
      </c>
      <c r="C332">
        <v>10</v>
      </c>
      <c r="D332" t="s">
        <v>1042</v>
      </c>
      <c r="E332">
        <v>14</v>
      </c>
      <c r="F332" s="27" t="s">
        <v>2870</v>
      </c>
      <c r="G332">
        <v>7</v>
      </c>
      <c r="H332" t="s">
        <v>2871</v>
      </c>
      <c r="I332">
        <v>34</v>
      </c>
      <c r="J332" t="s">
        <v>2872</v>
      </c>
      <c r="K332">
        <v>34</v>
      </c>
      <c r="L332" t="s">
        <v>40</v>
      </c>
      <c r="M332">
        <v>3</v>
      </c>
      <c r="N332">
        <v>3</v>
      </c>
      <c r="O332">
        <v>3</v>
      </c>
      <c r="P332">
        <v>3</v>
      </c>
      <c r="Q332">
        <v>4</v>
      </c>
      <c r="R332">
        <v>3</v>
      </c>
      <c r="S332">
        <v>1</v>
      </c>
      <c r="T332">
        <v>3</v>
      </c>
      <c r="U332">
        <v>3</v>
      </c>
      <c r="V332">
        <v>4</v>
      </c>
      <c r="W332">
        <v>25</v>
      </c>
    </row>
    <row r="333" spans="1:23" x14ac:dyDescent="0.3">
      <c r="A333" t="s">
        <v>768</v>
      </c>
      <c r="B333" t="s">
        <v>38</v>
      </c>
      <c r="C333">
        <v>10</v>
      </c>
      <c r="D333" t="s">
        <v>1042</v>
      </c>
      <c r="E333">
        <v>14</v>
      </c>
      <c r="F333" s="27" t="s">
        <v>2391</v>
      </c>
      <c r="G333">
        <v>7</v>
      </c>
      <c r="H333" t="s">
        <v>1046</v>
      </c>
      <c r="I333">
        <v>24</v>
      </c>
      <c r="K333">
        <v>0</v>
      </c>
      <c r="L333" t="s">
        <v>40</v>
      </c>
      <c r="M333">
        <v>3</v>
      </c>
      <c r="N333">
        <v>3</v>
      </c>
      <c r="O333">
        <v>3</v>
      </c>
      <c r="P333">
        <v>3</v>
      </c>
      <c r="Q333">
        <v>4</v>
      </c>
      <c r="R333">
        <v>3</v>
      </c>
      <c r="S333">
        <v>1</v>
      </c>
      <c r="T333">
        <v>3</v>
      </c>
      <c r="U333">
        <v>3</v>
      </c>
      <c r="V333">
        <v>4</v>
      </c>
      <c r="W333">
        <v>20</v>
      </c>
    </row>
    <row r="334" spans="1:23" x14ac:dyDescent="0.3">
      <c r="A334" t="s">
        <v>768</v>
      </c>
      <c r="B334" t="s">
        <v>38</v>
      </c>
      <c r="C334">
        <v>10</v>
      </c>
      <c r="D334" t="s">
        <v>1042</v>
      </c>
      <c r="E334">
        <v>14</v>
      </c>
      <c r="F334" s="27" t="s">
        <v>2392</v>
      </c>
      <c r="G334">
        <v>7</v>
      </c>
      <c r="H334" t="s">
        <v>1047</v>
      </c>
      <c r="I334">
        <v>25</v>
      </c>
      <c r="K334">
        <v>0</v>
      </c>
      <c r="L334" t="s">
        <v>40</v>
      </c>
      <c r="M334">
        <v>3</v>
      </c>
      <c r="N334">
        <v>3</v>
      </c>
      <c r="O334">
        <v>3</v>
      </c>
      <c r="P334">
        <v>3</v>
      </c>
      <c r="Q334">
        <v>4</v>
      </c>
      <c r="R334">
        <v>3</v>
      </c>
      <c r="S334">
        <v>1</v>
      </c>
      <c r="T334">
        <v>3</v>
      </c>
      <c r="U334">
        <v>3</v>
      </c>
      <c r="V334">
        <v>4</v>
      </c>
      <c r="W334">
        <v>15</v>
      </c>
    </row>
    <row r="335" spans="1:23" x14ac:dyDescent="0.3">
      <c r="A335" t="s">
        <v>768</v>
      </c>
      <c r="B335" t="s">
        <v>38</v>
      </c>
      <c r="C335">
        <v>10</v>
      </c>
      <c r="D335" t="s">
        <v>1042</v>
      </c>
      <c r="E335">
        <v>14</v>
      </c>
      <c r="F335" s="27" t="s">
        <v>2813</v>
      </c>
      <c r="G335">
        <v>7</v>
      </c>
      <c r="H335" t="s">
        <v>2814</v>
      </c>
      <c r="I335">
        <v>30</v>
      </c>
      <c r="K335">
        <v>0</v>
      </c>
      <c r="L335" t="s">
        <v>40</v>
      </c>
      <c r="M335">
        <v>3</v>
      </c>
      <c r="N335">
        <v>3</v>
      </c>
      <c r="O335">
        <v>3</v>
      </c>
      <c r="P335">
        <v>3</v>
      </c>
      <c r="Q335">
        <v>4</v>
      </c>
      <c r="R335">
        <v>3</v>
      </c>
      <c r="S335">
        <v>1</v>
      </c>
      <c r="T335">
        <v>3</v>
      </c>
      <c r="U335">
        <v>3</v>
      </c>
      <c r="V335">
        <v>4</v>
      </c>
      <c r="W335">
        <v>10</v>
      </c>
    </row>
    <row r="336" spans="1:23" x14ac:dyDescent="0.3">
      <c r="A336" t="s">
        <v>768</v>
      </c>
      <c r="B336" t="s">
        <v>38</v>
      </c>
      <c r="C336">
        <v>10</v>
      </c>
      <c r="D336" t="s">
        <v>1042</v>
      </c>
      <c r="E336">
        <v>14</v>
      </c>
      <c r="F336" s="27" t="s">
        <v>39</v>
      </c>
      <c r="G336">
        <v>7</v>
      </c>
      <c r="H336" t="s">
        <v>1048</v>
      </c>
      <c r="I336">
        <v>27</v>
      </c>
      <c r="J336" t="s">
        <v>2393</v>
      </c>
      <c r="K336">
        <v>74</v>
      </c>
      <c r="L336" t="s">
        <v>40</v>
      </c>
      <c r="M336">
        <v>3</v>
      </c>
      <c r="N336">
        <v>3</v>
      </c>
      <c r="O336">
        <v>3</v>
      </c>
      <c r="P336">
        <v>3</v>
      </c>
      <c r="Q336">
        <v>4</v>
      </c>
      <c r="R336">
        <v>3</v>
      </c>
      <c r="S336">
        <v>1</v>
      </c>
      <c r="T336">
        <v>3</v>
      </c>
      <c r="U336">
        <v>3</v>
      </c>
      <c r="V336">
        <v>4</v>
      </c>
      <c r="W336">
        <v>10</v>
      </c>
    </row>
    <row r="337" spans="1:24" x14ac:dyDescent="0.3">
      <c r="A337" t="s">
        <v>768</v>
      </c>
      <c r="B337" t="s">
        <v>38</v>
      </c>
      <c r="C337">
        <v>10</v>
      </c>
      <c r="D337" t="s">
        <v>1042</v>
      </c>
      <c r="E337">
        <v>14</v>
      </c>
      <c r="F337" s="27" t="s">
        <v>1049</v>
      </c>
      <c r="G337">
        <v>7</v>
      </c>
      <c r="H337" t="s">
        <v>1050</v>
      </c>
      <c r="I337">
        <v>31</v>
      </c>
      <c r="J337" t="s">
        <v>2394</v>
      </c>
      <c r="K337">
        <v>40</v>
      </c>
      <c r="L337" t="s">
        <v>40</v>
      </c>
      <c r="M337">
        <v>3</v>
      </c>
      <c r="N337">
        <v>3</v>
      </c>
      <c r="O337">
        <v>3</v>
      </c>
      <c r="P337">
        <v>3</v>
      </c>
      <c r="Q337">
        <v>4</v>
      </c>
      <c r="R337">
        <v>3</v>
      </c>
      <c r="S337">
        <v>1</v>
      </c>
      <c r="T337">
        <v>3</v>
      </c>
      <c r="U337">
        <v>3</v>
      </c>
      <c r="V337">
        <v>4</v>
      </c>
      <c r="W337">
        <v>25</v>
      </c>
    </row>
    <row r="338" spans="1:24" x14ac:dyDescent="0.3">
      <c r="A338" t="s">
        <v>768</v>
      </c>
      <c r="B338" t="s">
        <v>38</v>
      </c>
      <c r="C338">
        <v>10</v>
      </c>
      <c r="D338" t="s">
        <v>1042</v>
      </c>
      <c r="E338">
        <v>14</v>
      </c>
      <c r="F338" s="27" t="s">
        <v>2395</v>
      </c>
      <c r="G338">
        <v>7</v>
      </c>
      <c r="H338" t="s">
        <v>1051</v>
      </c>
      <c r="I338">
        <v>23</v>
      </c>
      <c r="J338" t="s">
        <v>2396</v>
      </c>
      <c r="K338">
        <v>48</v>
      </c>
      <c r="L338" t="s">
        <v>40</v>
      </c>
      <c r="M338">
        <v>3</v>
      </c>
      <c r="N338">
        <v>3</v>
      </c>
      <c r="O338">
        <v>3</v>
      </c>
      <c r="P338">
        <v>3</v>
      </c>
      <c r="Q338">
        <v>4</v>
      </c>
      <c r="R338">
        <v>3</v>
      </c>
      <c r="S338">
        <v>1</v>
      </c>
      <c r="T338">
        <v>3</v>
      </c>
      <c r="U338">
        <v>3</v>
      </c>
      <c r="V338">
        <v>4</v>
      </c>
      <c r="W338">
        <v>28</v>
      </c>
    </row>
    <row r="339" spans="1:24" x14ac:dyDescent="0.3">
      <c r="A339" t="s">
        <v>768</v>
      </c>
      <c r="B339" t="s">
        <v>38</v>
      </c>
      <c r="C339">
        <v>10</v>
      </c>
      <c r="D339" t="s">
        <v>1042</v>
      </c>
      <c r="E339">
        <v>14</v>
      </c>
      <c r="F339" s="27" t="s">
        <v>2397</v>
      </c>
      <c r="G339">
        <v>7</v>
      </c>
      <c r="H339" t="s">
        <v>1053</v>
      </c>
      <c r="I339">
        <v>31</v>
      </c>
      <c r="J339" t="s">
        <v>2398</v>
      </c>
      <c r="K339">
        <v>60</v>
      </c>
      <c r="L339" t="s">
        <v>40</v>
      </c>
      <c r="M339">
        <v>3</v>
      </c>
      <c r="N339">
        <v>3</v>
      </c>
      <c r="O339">
        <v>3</v>
      </c>
      <c r="P339">
        <v>3</v>
      </c>
      <c r="Q339">
        <v>4</v>
      </c>
      <c r="R339">
        <v>3</v>
      </c>
      <c r="S339">
        <v>1</v>
      </c>
      <c r="T339">
        <v>3</v>
      </c>
      <c r="U339">
        <v>3</v>
      </c>
      <c r="V339">
        <v>4</v>
      </c>
      <c r="W339">
        <v>25</v>
      </c>
    </row>
    <row r="340" spans="1:24" x14ac:dyDescent="0.3">
      <c r="A340" t="s">
        <v>768</v>
      </c>
      <c r="B340" t="s">
        <v>1866</v>
      </c>
      <c r="C340">
        <v>10</v>
      </c>
      <c r="D340" t="s">
        <v>1867</v>
      </c>
      <c r="E340">
        <v>11</v>
      </c>
      <c r="F340" s="27" t="s">
        <v>2848</v>
      </c>
      <c r="G340">
        <v>7</v>
      </c>
      <c r="H340" t="s">
        <v>2849</v>
      </c>
      <c r="I340">
        <v>16</v>
      </c>
      <c r="J340" t="s">
        <v>2399</v>
      </c>
      <c r="K340">
        <v>63</v>
      </c>
      <c r="L340" t="s">
        <v>605</v>
      </c>
      <c r="M340">
        <v>2</v>
      </c>
      <c r="N340">
        <v>2</v>
      </c>
      <c r="O340">
        <v>2</v>
      </c>
      <c r="P340">
        <v>2</v>
      </c>
      <c r="Q340">
        <v>3</v>
      </c>
      <c r="R340">
        <v>2</v>
      </c>
      <c r="S340">
        <v>1</v>
      </c>
      <c r="T340">
        <v>2</v>
      </c>
      <c r="U340">
        <v>2</v>
      </c>
      <c r="V340">
        <v>3</v>
      </c>
      <c r="W340">
        <v>30</v>
      </c>
    </row>
    <row r="341" spans="1:24" x14ac:dyDescent="0.3">
      <c r="A341" t="s">
        <v>768</v>
      </c>
      <c r="B341" t="s">
        <v>1866</v>
      </c>
      <c r="C341">
        <v>10</v>
      </c>
      <c r="D341" t="s">
        <v>1867</v>
      </c>
      <c r="E341">
        <v>11</v>
      </c>
      <c r="F341" s="27" t="s">
        <v>2850</v>
      </c>
      <c r="G341">
        <v>7</v>
      </c>
      <c r="H341" t="s">
        <v>2851</v>
      </c>
      <c r="I341">
        <v>16</v>
      </c>
      <c r="J341" t="s">
        <v>2399</v>
      </c>
      <c r="K341">
        <v>63</v>
      </c>
      <c r="L341" t="s">
        <v>605</v>
      </c>
      <c r="M341">
        <v>2</v>
      </c>
      <c r="N341">
        <v>2</v>
      </c>
      <c r="O341">
        <v>2</v>
      </c>
      <c r="P341">
        <v>2</v>
      </c>
      <c r="Q341">
        <v>3</v>
      </c>
      <c r="R341">
        <v>2</v>
      </c>
      <c r="S341">
        <v>1</v>
      </c>
      <c r="T341">
        <v>2</v>
      </c>
      <c r="U341">
        <v>2</v>
      </c>
      <c r="V341">
        <v>3</v>
      </c>
      <c r="W341">
        <v>30</v>
      </c>
    </row>
    <row r="342" spans="1:24" hidden="1" x14ac:dyDescent="0.3">
      <c r="A342" t="s">
        <v>765</v>
      </c>
      <c r="B342" t="s">
        <v>1054</v>
      </c>
      <c r="C342">
        <v>4</v>
      </c>
      <c r="D342" t="s">
        <v>1054</v>
      </c>
      <c r="E342">
        <v>4</v>
      </c>
      <c r="F342" s="27" t="s">
        <v>2400</v>
      </c>
      <c r="G342">
        <v>7</v>
      </c>
      <c r="H342" t="s">
        <v>2401</v>
      </c>
      <c r="I342">
        <v>12</v>
      </c>
      <c r="J342" t="s">
        <v>2402</v>
      </c>
      <c r="K342">
        <v>78</v>
      </c>
      <c r="L342" t="s">
        <v>1066</v>
      </c>
      <c r="M342">
        <v>3</v>
      </c>
      <c r="N342">
        <v>3</v>
      </c>
      <c r="O342">
        <v>3</v>
      </c>
      <c r="P342">
        <v>4</v>
      </c>
      <c r="Q342">
        <v>4</v>
      </c>
      <c r="R342">
        <v>3</v>
      </c>
      <c r="S342">
        <v>1</v>
      </c>
      <c r="T342">
        <v>4</v>
      </c>
      <c r="U342">
        <v>4</v>
      </c>
      <c r="V342">
        <v>4</v>
      </c>
      <c r="W342">
        <v>20</v>
      </c>
      <c r="X342" t="s">
        <v>1052</v>
      </c>
    </row>
    <row r="343" spans="1:24" x14ac:dyDescent="0.3">
      <c r="A343" t="s">
        <v>768</v>
      </c>
      <c r="B343" t="s">
        <v>615</v>
      </c>
      <c r="C343">
        <v>5</v>
      </c>
      <c r="D343" t="s">
        <v>615</v>
      </c>
      <c r="E343">
        <v>5</v>
      </c>
      <c r="F343" s="27" t="s">
        <v>2403</v>
      </c>
      <c r="G343">
        <v>7</v>
      </c>
      <c r="H343" t="s">
        <v>1936</v>
      </c>
      <c r="I343">
        <v>33</v>
      </c>
      <c r="J343" t="s">
        <v>2404</v>
      </c>
      <c r="K343">
        <v>22</v>
      </c>
      <c r="L343" t="s">
        <v>2515</v>
      </c>
      <c r="M343">
        <v>2</v>
      </c>
      <c r="N343">
        <v>1</v>
      </c>
      <c r="O343">
        <v>2</v>
      </c>
      <c r="P343">
        <v>2</v>
      </c>
      <c r="Q343">
        <v>2</v>
      </c>
      <c r="R343">
        <v>1</v>
      </c>
      <c r="S343">
        <v>1</v>
      </c>
      <c r="T343">
        <v>2</v>
      </c>
      <c r="U343">
        <v>2</v>
      </c>
      <c r="V343">
        <v>2</v>
      </c>
      <c r="W343">
        <v>15</v>
      </c>
      <c r="X343" t="s">
        <v>2405</v>
      </c>
    </row>
    <row r="344" spans="1:24" x14ac:dyDescent="0.3">
      <c r="A344" t="s">
        <v>768</v>
      </c>
      <c r="B344" t="s">
        <v>615</v>
      </c>
      <c r="C344">
        <v>5</v>
      </c>
      <c r="D344" t="s">
        <v>615</v>
      </c>
      <c r="E344">
        <v>5</v>
      </c>
      <c r="F344" s="27" t="s">
        <v>2406</v>
      </c>
      <c r="G344">
        <v>7</v>
      </c>
      <c r="H344" t="s">
        <v>1937</v>
      </c>
      <c r="I344">
        <v>32</v>
      </c>
      <c r="J344" t="s">
        <v>2407</v>
      </c>
      <c r="K344">
        <v>21</v>
      </c>
      <c r="L344" t="s">
        <v>2515</v>
      </c>
      <c r="M344">
        <v>2</v>
      </c>
      <c r="N344">
        <v>1</v>
      </c>
      <c r="O344">
        <v>2</v>
      </c>
      <c r="P344">
        <v>2</v>
      </c>
      <c r="Q344">
        <v>2</v>
      </c>
      <c r="R344">
        <v>1</v>
      </c>
      <c r="S344">
        <v>1</v>
      </c>
      <c r="T344">
        <v>2</v>
      </c>
      <c r="U344">
        <v>2</v>
      </c>
      <c r="V344">
        <v>2</v>
      </c>
      <c r="W344">
        <v>15</v>
      </c>
      <c r="X344" t="s">
        <v>2405</v>
      </c>
    </row>
    <row r="345" spans="1:24" x14ac:dyDescent="0.3">
      <c r="A345" t="s">
        <v>768</v>
      </c>
      <c r="B345" t="s">
        <v>615</v>
      </c>
      <c r="C345">
        <v>5</v>
      </c>
      <c r="D345" t="s">
        <v>615</v>
      </c>
      <c r="E345">
        <v>5</v>
      </c>
      <c r="F345" s="27" t="s">
        <v>2408</v>
      </c>
      <c r="G345">
        <v>7</v>
      </c>
      <c r="H345" t="s">
        <v>1055</v>
      </c>
      <c r="I345">
        <v>16</v>
      </c>
      <c r="K345">
        <v>0</v>
      </c>
      <c r="L345" t="s">
        <v>609</v>
      </c>
      <c r="M345">
        <v>2</v>
      </c>
      <c r="N345">
        <v>2</v>
      </c>
      <c r="O345">
        <v>2</v>
      </c>
      <c r="P345">
        <v>3</v>
      </c>
      <c r="Q345">
        <v>4</v>
      </c>
      <c r="R345">
        <v>2</v>
      </c>
      <c r="S345">
        <v>1</v>
      </c>
      <c r="T345">
        <v>3</v>
      </c>
      <c r="U345">
        <v>3</v>
      </c>
      <c r="V345">
        <v>4</v>
      </c>
      <c r="W345">
        <v>15</v>
      </c>
    </row>
    <row r="346" spans="1:24" x14ac:dyDescent="0.3">
      <c r="A346" t="s">
        <v>768</v>
      </c>
      <c r="B346" t="s">
        <v>615</v>
      </c>
      <c r="C346">
        <v>5</v>
      </c>
      <c r="D346" t="s">
        <v>615</v>
      </c>
      <c r="E346">
        <v>5</v>
      </c>
      <c r="F346" s="27" t="s">
        <v>2516</v>
      </c>
      <c r="G346">
        <v>7</v>
      </c>
      <c r="H346" t="s">
        <v>2517</v>
      </c>
      <c r="I346">
        <v>14</v>
      </c>
      <c r="K346">
        <v>0</v>
      </c>
      <c r="L346" t="s">
        <v>609</v>
      </c>
      <c r="M346">
        <v>2</v>
      </c>
      <c r="N346">
        <v>2</v>
      </c>
      <c r="O346">
        <v>2</v>
      </c>
      <c r="P346">
        <v>3</v>
      </c>
      <c r="Q346">
        <v>4</v>
      </c>
      <c r="R346">
        <v>2</v>
      </c>
      <c r="S346">
        <v>1</v>
      </c>
      <c r="T346">
        <v>3</v>
      </c>
      <c r="U346">
        <v>3</v>
      </c>
      <c r="V346">
        <v>4</v>
      </c>
      <c r="W346">
        <v>15</v>
      </c>
    </row>
    <row r="347" spans="1:24" x14ac:dyDescent="0.3">
      <c r="A347" t="s">
        <v>768</v>
      </c>
      <c r="B347" t="s">
        <v>615</v>
      </c>
      <c r="C347">
        <v>5</v>
      </c>
      <c r="D347" t="s">
        <v>615</v>
      </c>
      <c r="E347">
        <v>5</v>
      </c>
      <c r="F347" s="27" t="s">
        <v>2409</v>
      </c>
      <c r="G347">
        <v>7</v>
      </c>
      <c r="H347" t="s">
        <v>1056</v>
      </c>
      <c r="I347">
        <v>22</v>
      </c>
      <c r="J347" t="s">
        <v>2410</v>
      </c>
      <c r="K347">
        <v>67</v>
      </c>
      <c r="L347" t="s">
        <v>609</v>
      </c>
      <c r="M347">
        <v>2</v>
      </c>
      <c r="N347">
        <v>2</v>
      </c>
      <c r="O347">
        <v>2</v>
      </c>
      <c r="P347">
        <v>3</v>
      </c>
      <c r="Q347">
        <v>4</v>
      </c>
      <c r="R347">
        <v>2</v>
      </c>
      <c r="S347">
        <v>1</v>
      </c>
      <c r="T347">
        <v>3</v>
      </c>
      <c r="U347">
        <v>3</v>
      </c>
      <c r="V347">
        <v>4</v>
      </c>
      <c r="W347">
        <v>15</v>
      </c>
    </row>
    <row r="348" spans="1:24" x14ac:dyDescent="0.3">
      <c r="A348" t="s">
        <v>768</v>
      </c>
      <c r="B348" t="s">
        <v>615</v>
      </c>
      <c r="C348">
        <v>5</v>
      </c>
      <c r="D348" t="s">
        <v>615</v>
      </c>
      <c r="E348">
        <v>5</v>
      </c>
      <c r="F348" s="27" t="s">
        <v>2411</v>
      </c>
      <c r="G348">
        <v>7</v>
      </c>
      <c r="H348" t="s">
        <v>2412</v>
      </c>
      <c r="I348">
        <v>24</v>
      </c>
      <c r="J348" t="s">
        <v>2413</v>
      </c>
      <c r="K348">
        <v>56</v>
      </c>
      <c r="L348" t="s">
        <v>609</v>
      </c>
      <c r="M348">
        <v>2</v>
      </c>
      <c r="N348">
        <v>2</v>
      </c>
      <c r="O348">
        <v>2</v>
      </c>
      <c r="P348">
        <v>3</v>
      </c>
      <c r="Q348">
        <v>4</v>
      </c>
      <c r="R348">
        <v>2</v>
      </c>
      <c r="S348">
        <v>1</v>
      </c>
      <c r="T348">
        <v>3</v>
      </c>
      <c r="U348">
        <v>3</v>
      </c>
      <c r="V348">
        <v>4</v>
      </c>
      <c r="W348">
        <v>15</v>
      </c>
    </row>
    <row r="349" spans="1:24" x14ac:dyDescent="0.3">
      <c r="A349" t="s">
        <v>768</v>
      </c>
      <c r="B349" t="s">
        <v>615</v>
      </c>
      <c r="C349">
        <v>5</v>
      </c>
      <c r="D349" t="s">
        <v>615</v>
      </c>
      <c r="E349">
        <v>5</v>
      </c>
      <c r="F349" s="27" t="s">
        <v>2414</v>
      </c>
      <c r="G349">
        <v>7</v>
      </c>
      <c r="H349" t="s">
        <v>2518</v>
      </c>
      <c r="I349">
        <v>22</v>
      </c>
      <c r="J349" t="s">
        <v>2519</v>
      </c>
      <c r="K349">
        <v>64</v>
      </c>
      <c r="L349" t="s">
        <v>609</v>
      </c>
      <c r="M349">
        <v>2</v>
      </c>
      <c r="N349">
        <v>2</v>
      </c>
      <c r="O349">
        <v>2</v>
      </c>
      <c r="P349">
        <v>3</v>
      </c>
      <c r="Q349">
        <v>4</v>
      </c>
      <c r="R349">
        <v>2</v>
      </c>
      <c r="S349">
        <v>1</v>
      </c>
      <c r="T349">
        <v>3</v>
      </c>
      <c r="U349">
        <v>3</v>
      </c>
      <c r="V349">
        <v>4</v>
      </c>
      <c r="W349">
        <v>15</v>
      </c>
    </row>
    <row r="350" spans="1:24" x14ac:dyDescent="0.3">
      <c r="A350" t="s">
        <v>765</v>
      </c>
      <c r="B350" t="s">
        <v>615</v>
      </c>
      <c r="C350">
        <v>5</v>
      </c>
      <c r="D350" t="s">
        <v>615</v>
      </c>
      <c r="E350">
        <v>5</v>
      </c>
      <c r="F350" s="27" t="s">
        <v>2923</v>
      </c>
      <c r="G350">
        <v>7</v>
      </c>
      <c r="H350" t="s">
        <v>2924</v>
      </c>
      <c r="I350">
        <v>23</v>
      </c>
      <c r="J350" t="s">
        <v>2925</v>
      </c>
      <c r="K350">
        <v>54</v>
      </c>
      <c r="L350" t="s">
        <v>609</v>
      </c>
      <c r="M350">
        <v>2</v>
      </c>
      <c r="N350">
        <v>2</v>
      </c>
      <c r="O350">
        <v>2</v>
      </c>
      <c r="P350">
        <v>3</v>
      </c>
      <c r="Q350">
        <v>4</v>
      </c>
      <c r="R350">
        <v>2</v>
      </c>
      <c r="S350">
        <v>1</v>
      </c>
      <c r="T350">
        <v>3</v>
      </c>
      <c r="U350">
        <v>3</v>
      </c>
      <c r="V350">
        <v>4</v>
      </c>
      <c r="W350">
        <v>15</v>
      </c>
    </row>
    <row r="351" spans="1:24" hidden="1" x14ac:dyDescent="0.3">
      <c r="A351" t="s">
        <v>768</v>
      </c>
      <c r="B351" t="s">
        <v>1057</v>
      </c>
      <c r="C351">
        <v>7</v>
      </c>
      <c r="D351" t="s">
        <v>1057</v>
      </c>
      <c r="E351">
        <v>7</v>
      </c>
      <c r="F351" s="27" t="s">
        <v>1057</v>
      </c>
      <c r="G351">
        <v>7</v>
      </c>
      <c r="H351" t="s">
        <v>1057</v>
      </c>
      <c r="I351">
        <v>7</v>
      </c>
      <c r="J351" t="s">
        <v>2415</v>
      </c>
      <c r="K351">
        <v>81</v>
      </c>
      <c r="L351" t="s">
        <v>1067</v>
      </c>
      <c r="M351">
        <v>3</v>
      </c>
      <c r="N351">
        <v>3</v>
      </c>
      <c r="O351">
        <v>3</v>
      </c>
      <c r="P351">
        <v>4</v>
      </c>
      <c r="Q351">
        <v>4</v>
      </c>
      <c r="R351">
        <v>3</v>
      </c>
      <c r="S351">
        <v>1</v>
      </c>
      <c r="T351">
        <v>4</v>
      </c>
      <c r="U351">
        <v>4</v>
      </c>
      <c r="V351">
        <v>4</v>
      </c>
      <c r="W351">
        <v>8</v>
      </c>
      <c r="X351" t="s">
        <v>1872</v>
      </c>
    </row>
    <row r="352" spans="1:24" x14ac:dyDescent="0.3">
      <c r="A352" t="s">
        <v>768</v>
      </c>
      <c r="B352" t="s">
        <v>637</v>
      </c>
      <c r="C352">
        <v>3</v>
      </c>
      <c r="D352" t="s">
        <v>1058</v>
      </c>
      <c r="E352">
        <v>24</v>
      </c>
      <c r="F352" s="27" t="s">
        <v>2416</v>
      </c>
      <c r="G352">
        <v>7</v>
      </c>
      <c r="H352" t="s">
        <v>1058</v>
      </c>
      <c r="I352">
        <v>24</v>
      </c>
      <c r="J352" t="s">
        <v>2417</v>
      </c>
      <c r="K352">
        <v>55</v>
      </c>
      <c r="L352" t="s">
        <v>613</v>
      </c>
      <c r="M352">
        <v>2</v>
      </c>
      <c r="N352">
        <v>2</v>
      </c>
      <c r="O352">
        <v>2</v>
      </c>
      <c r="P352">
        <v>3</v>
      </c>
      <c r="Q352">
        <v>4</v>
      </c>
      <c r="R352">
        <v>2</v>
      </c>
      <c r="S352">
        <v>1</v>
      </c>
      <c r="T352">
        <v>3</v>
      </c>
      <c r="U352">
        <v>3</v>
      </c>
      <c r="V352">
        <v>4</v>
      </c>
      <c r="W352">
        <v>15</v>
      </c>
    </row>
    <row r="353" spans="1:23" x14ac:dyDescent="0.3">
      <c r="A353" t="s">
        <v>767</v>
      </c>
      <c r="B353" t="s">
        <v>1934</v>
      </c>
      <c r="C353">
        <v>6</v>
      </c>
      <c r="D353" t="s">
        <v>1934</v>
      </c>
      <c r="E353">
        <v>6</v>
      </c>
      <c r="F353" s="27" t="s">
        <v>2418</v>
      </c>
      <c r="G353">
        <v>7</v>
      </c>
      <c r="H353" t="s">
        <v>1935</v>
      </c>
      <c r="I353">
        <v>12</v>
      </c>
      <c r="J353" t="s">
        <v>2419</v>
      </c>
      <c r="K353">
        <v>54</v>
      </c>
      <c r="L353" t="s">
        <v>1136</v>
      </c>
      <c r="M353">
        <v>4</v>
      </c>
      <c r="N353">
        <v>4</v>
      </c>
      <c r="O353">
        <v>4</v>
      </c>
      <c r="P353">
        <v>3</v>
      </c>
      <c r="Q353">
        <v>4</v>
      </c>
      <c r="R353">
        <v>4</v>
      </c>
      <c r="S353">
        <v>1</v>
      </c>
      <c r="T353">
        <v>3</v>
      </c>
      <c r="U353">
        <v>3</v>
      </c>
      <c r="V353">
        <v>4</v>
      </c>
      <c r="W353">
        <v>18</v>
      </c>
    </row>
    <row r="354" spans="1:23" x14ac:dyDescent="0.3">
      <c r="A354" t="s">
        <v>767</v>
      </c>
      <c r="B354" t="s">
        <v>1934</v>
      </c>
      <c r="C354">
        <v>6</v>
      </c>
      <c r="D354" t="s">
        <v>1934</v>
      </c>
      <c r="E354">
        <v>6</v>
      </c>
      <c r="F354" s="27" t="s">
        <v>3308</v>
      </c>
      <c r="G354">
        <v>7</v>
      </c>
      <c r="H354" t="s">
        <v>3309</v>
      </c>
      <c r="I354">
        <v>22</v>
      </c>
      <c r="J354" t="s">
        <v>3310</v>
      </c>
      <c r="K354">
        <v>48</v>
      </c>
      <c r="L354" t="s">
        <v>1136</v>
      </c>
      <c r="M354">
        <v>4</v>
      </c>
      <c r="N354">
        <v>4</v>
      </c>
      <c r="O354">
        <v>4</v>
      </c>
      <c r="P354">
        <v>3</v>
      </c>
      <c r="Q354">
        <v>4</v>
      </c>
      <c r="R354">
        <v>4</v>
      </c>
      <c r="S354">
        <v>1</v>
      </c>
      <c r="T354">
        <v>3</v>
      </c>
      <c r="U354">
        <v>3</v>
      </c>
      <c r="V354">
        <v>4</v>
      </c>
      <c r="W354">
        <v>18</v>
      </c>
    </row>
    <row r="355" spans="1:23" x14ac:dyDescent="0.3">
      <c r="A355" t="s">
        <v>767</v>
      </c>
      <c r="B355" t="s">
        <v>1934</v>
      </c>
      <c r="C355">
        <v>6</v>
      </c>
      <c r="D355" t="s">
        <v>1934</v>
      </c>
      <c r="E355">
        <v>6</v>
      </c>
      <c r="F355" s="27" t="s">
        <v>3311</v>
      </c>
      <c r="G355">
        <v>7</v>
      </c>
      <c r="H355" t="s">
        <v>3312</v>
      </c>
      <c r="I355">
        <v>18</v>
      </c>
      <c r="J355" t="s">
        <v>3313</v>
      </c>
      <c r="K355">
        <v>50</v>
      </c>
      <c r="L355" t="s">
        <v>1136</v>
      </c>
      <c r="M355">
        <v>4</v>
      </c>
      <c r="N355">
        <v>4</v>
      </c>
      <c r="O355">
        <v>4</v>
      </c>
      <c r="P355">
        <v>3</v>
      </c>
      <c r="Q355">
        <v>4</v>
      </c>
      <c r="R355">
        <v>4</v>
      </c>
      <c r="S355">
        <v>1</v>
      </c>
      <c r="T355">
        <v>3</v>
      </c>
      <c r="U355">
        <v>3</v>
      </c>
      <c r="V355">
        <v>4</v>
      </c>
      <c r="W355">
        <v>18</v>
      </c>
    </row>
    <row r="356" spans="1:23" x14ac:dyDescent="0.3">
      <c r="A356" t="s">
        <v>768</v>
      </c>
      <c r="B356" t="s">
        <v>2815</v>
      </c>
      <c r="C356">
        <v>10</v>
      </c>
      <c r="D356" t="s">
        <v>2816</v>
      </c>
      <c r="E356">
        <v>22</v>
      </c>
      <c r="F356" s="27" t="s">
        <v>2817</v>
      </c>
      <c r="G356">
        <v>7</v>
      </c>
      <c r="H356" t="s">
        <v>2816</v>
      </c>
      <c r="I356">
        <v>22</v>
      </c>
      <c r="K356">
        <v>0</v>
      </c>
      <c r="L356" t="s">
        <v>2818</v>
      </c>
      <c r="M356">
        <v>2</v>
      </c>
      <c r="N356">
        <v>2</v>
      </c>
      <c r="O356">
        <v>2</v>
      </c>
      <c r="P356">
        <v>3</v>
      </c>
      <c r="Q356">
        <v>4</v>
      </c>
      <c r="R356">
        <v>2</v>
      </c>
      <c r="S356">
        <v>1</v>
      </c>
      <c r="T356">
        <v>3</v>
      </c>
      <c r="U356">
        <v>3</v>
      </c>
      <c r="V356">
        <v>4</v>
      </c>
      <c r="W356">
        <v>15</v>
      </c>
    </row>
    <row r="357" spans="1:23" x14ac:dyDescent="0.3">
      <c r="A357" t="s">
        <v>768</v>
      </c>
      <c r="B357" t="s">
        <v>1059</v>
      </c>
      <c r="C357">
        <v>10</v>
      </c>
      <c r="D357" t="s">
        <v>1060</v>
      </c>
      <c r="E357">
        <v>19</v>
      </c>
      <c r="F357" s="27" t="s">
        <v>2420</v>
      </c>
      <c r="G357">
        <v>7</v>
      </c>
      <c r="H357" t="s">
        <v>1060</v>
      </c>
      <c r="I357">
        <v>19</v>
      </c>
      <c r="K357">
        <v>0</v>
      </c>
      <c r="L357" t="s">
        <v>2492</v>
      </c>
      <c r="M357">
        <v>3</v>
      </c>
      <c r="N357">
        <v>3</v>
      </c>
      <c r="O357">
        <v>3</v>
      </c>
      <c r="P357">
        <v>4</v>
      </c>
      <c r="Q357">
        <v>4</v>
      </c>
      <c r="R357">
        <v>3</v>
      </c>
      <c r="S357">
        <v>1</v>
      </c>
      <c r="T357">
        <v>4</v>
      </c>
      <c r="U357">
        <v>4</v>
      </c>
      <c r="V357">
        <v>4</v>
      </c>
      <c r="W357">
        <v>12</v>
      </c>
    </row>
    <row r="358" spans="1:23" x14ac:dyDescent="0.3">
      <c r="A358" t="s">
        <v>768</v>
      </c>
      <c r="B358" t="s">
        <v>1061</v>
      </c>
      <c r="C358">
        <v>10</v>
      </c>
      <c r="D358" t="s">
        <v>1062</v>
      </c>
      <c r="E358">
        <v>13</v>
      </c>
      <c r="F358" s="27" t="s">
        <v>2421</v>
      </c>
      <c r="G358">
        <v>7</v>
      </c>
      <c r="H358" t="s">
        <v>1062</v>
      </c>
      <c r="I358">
        <v>13</v>
      </c>
      <c r="J358" t="s">
        <v>2819</v>
      </c>
      <c r="K358">
        <v>71</v>
      </c>
      <c r="L358" t="s">
        <v>2504</v>
      </c>
      <c r="M358">
        <v>2</v>
      </c>
      <c r="N358">
        <v>2</v>
      </c>
      <c r="O358">
        <v>2</v>
      </c>
      <c r="P358">
        <v>3</v>
      </c>
      <c r="Q358">
        <v>4</v>
      </c>
      <c r="R358">
        <v>2</v>
      </c>
      <c r="S358">
        <v>1</v>
      </c>
      <c r="T358">
        <v>3</v>
      </c>
      <c r="U358">
        <v>3</v>
      </c>
      <c r="V358">
        <v>4</v>
      </c>
      <c r="W358">
        <v>12</v>
      </c>
    </row>
    <row r="359" spans="1:23" x14ac:dyDescent="0.3">
      <c r="A359" t="s">
        <v>765</v>
      </c>
      <c r="B359" t="s">
        <v>1063</v>
      </c>
      <c r="C359">
        <v>10</v>
      </c>
      <c r="D359" t="s">
        <v>1064</v>
      </c>
      <c r="E359">
        <v>15</v>
      </c>
      <c r="F359" s="27" t="s">
        <v>2422</v>
      </c>
      <c r="G359">
        <v>7</v>
      </c>
      <c r="H359" t="s">
        <v>1816</v>
      </c>
      <c r="I359">
        <v>32</v>
      </c>
      <c r="J359" t="s">
        <v>2820</v>
      </c>
      <c r="K359">
        <v>67</v>
      </c>
      <c r="L359" t="s">
        <v>2520</v>
      </c>
      <c r="M359">
        <v>2</v>
      </c>
      <c r="N359">
        <v>2</v>
      </c>
      <c r="O359">
        <v>2</v>
      </c>
      <c r="P359">
        <v>3</v>
      </c>
      <c r="Q359">
        <v>4</v>
      </c>
      <c r="R359">
        <v>2</v>
      </c>
      <c r="S359">
        <v>1</v>
      </c>
      <c r="T359">
        <v>3</v>
      </c>
      <c r="U359">
        <v>3</v>
      </c>
      <c r="V359">
        <v>4</v>
      </c>
      <c r="W359">
        <v>12</v>
      </c>
    </row>
  </sheetData>
  <sheetProtection password="E988" sheet="1" objects="1" scenarios="1" selectLockedCells="1" selectUnlockedCells="1"/>
  <printOptions horizontalCentered="1" gridLines="1"/>
  <pageMargins left="0.25" right="0.25" top="1" bottom="0.75" header="0.3" footer="0.3"/>
  <pageSetup fitToHeight="0" orientation="portrait" verticalDpi="1200" r:id="rId1"/>
  <headerFooter>
    <oddHeader xml:space="preserve">&amp;L&amp;G&amp;R&amp;"-,Bold"
Equipment Keywords and Types Listing  </oddHeader>
    <oddFooter>&amp;L&amp;F
Rev. &amp;D&amp;R&amp;Pof&amp;N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A94"/>
  <sheetViews>
    <sheetView workbookViewId="0">
      <pane ySplit="1" topLeftCell="A2" activePane="bottomLeft" state="frozen"/>
      <selection pane="bottomLeft" activeCell="C11" sqref="C11"/>
    </sheetView>
  </sheetViews>
  <sheetFormatPr baseColWidth="10" defaultColWidth="8.88671875" defaultRowHeight="14.4" x14ac:dyDescent="0.3"/>
  <cols>
    <col min="1" max="1" width="36.21875" bestFit="1" customWidth="1"/>
  </cols>
  <sheetData>
    <row r="1" spans="1:1" x14ac:dyDescent="0.3">
      <c r="A1" s="1" t="s">
        <v>1070</v>
      </c>
    </row>
    <row r="2" spans="1:1" x14ac:dyDescent="0.3">
      <c r="A2" s="2" t="s">
        <v>763</v>
      </c>
    </row>
    <row r="3" spans="1:1" x14ac:dyDescent="0.3">
      <c r="A3" s="2" t="s">
        <v>781</v>
      </c>
    </row>
    <row r="4" spans="1:1" x14ac:dyDescent="0.3">
      <c r="A4" s="2" t="s">
        <v>769</v>
      </c>
    </row>
    <row r="5" spans="1:1" x14ac:dyDescent="0.3">
      <c r="A5" s="2" t="s">
        <v>783</v>
      </c>
    </row>
    <row r="6" spans="1:1" x14ac:dyDescent="0.3">
      <c r="A6" s="2" t="s">
        <v>775</v>
      </c>
    </row>
    <row r="7" spans="1:1" x14ac:dyDescent="0.3">
      <c r="A7" s="2" t="s">
        <v>786</v>
      </c>
    </row>
    <row r="8" spans="1:1" x14ac:dyDescent="0.3">
      <c r="A8" s="2" t="s">
        <v>794</v>
      </c>
    </row>
    <row r="9" spans="1:1" x14ac:dyDescent="0.3">
      <c r="A9" s="2" t="s">
        <v>787</v>
      </c>
    </row>
    <row r="10" spans="1:1" x14ac:dyDescent="0.3">
      <c r="A10" s="2" t="s">
        <v>1979</v>
      </c>
    </row>
    <row r="11" spans="1:1" x14ac:dyDescent="0.3">
      <c r="A11" s="2" t="s">
        <v>801</v>
      </c>
    </row>
    <row r="12" spans="1:1" x14ac:dyDescent="0.3">
      <c r="A12" s="2" t="s">
        <v>625</v>
      </c>
    </row>
    <row r="13" spans="1:1" x14ac:dyDescent="0.3">
      <c r="A13" s="2" t="s">
        <v>811</v>
      </c>
    </row>
    <row r="14" spans="1:1" x14ac:dyDescent="0.3">
      <c r="A14" s="2" t="s">
        <v>817</v>
      </c>
    </row>
    <row r="15" spans="1:1" x14ac:dyDescent="0.3">
      <c r="A15" s="2" t="s">
        <v>2784</v>
      </c>
    </row>
    <row r="16" spans="1:1" x14ac:dyDescent="0.3">
      <c r="A16" s="2" t="s">
        <v>635</v>
      </c>
    </row>
    <row r="17" spans="1:1" x14ac:dyDescent="0.3">
      <c r="A17" s="2" t="s">
        <v>822</v>
      </c>
    </row>
    <row r="18" spans="1:1" x14ac:dyDescent="0.3">
      <c r="A18" s="2" t="s">
        <v>832</v>
      </c>
    </row>
    <row r="19" spans="1:1" x14ac:dyDescent="0.3">
      <c r="A19" s="2" t="s">
        <v>835</v>
      </c>
    </row>
    <row r="20" spans="1:1" x14ac:dyDescent="0.3">
      <c r="A20" s="2" t="s">
        <v>612</v>
      </c>
    </row>
    <row r="21" spans="1:1" x14ac:dyDescent="0.3">
      <c r="A21" s="2" t="s">
        <v>861</v>
      </c>
    </row>
    <row r="22" spans="1:1" x14ac:dyDescent="0.3">
      <c r="A22" s="2" t="s">
        <v>614</v>
      </c>
    </row>
    <row r="23" spans="1:1" x14ac:dyDescent="0.3">
      <c r="A23" s="2" t="s">
        <v>617</v>
      </c>
    </row>
    <row r="24" spans="1:1" x14ac:dyDescent="0.3">
      <c r="A24" s="2" t="s">
        <v>1927</v>
      </c>
    </row>
    <row r="25" spans="1:1" x14ac:dyDescent="0.3">
      <c r="A25" s="2" t="s">
        <v>1871</v>
      </c>
    </row>
    <row r="26" spans="1:1" x14ac:dyDescent="0.3">
      <c r="A26" s="2" t="s">
        <v>877</v>
      </c>
    </row>
    <row r="27" spans="1:1" x14ac:dyDescent="0.3">
      <c r="A27" s="2" t="s">
        <v>606</v>
      </c>
    </row>
    <row r="28" spans="1:1" x14ac:dyDescent="0.3">
      <c r="A28" s="2" t="s">
        <v>610</v>
      </c>
    </row>
    <row r="29" spans="1:1" x14ac:dyDescent="0.3">
      <c r="A29" s="2" t="s">
        <v>889</v>
      </c>
    </row>
    <row r="30" spans="1:1" x14ac:dyDescent="0.3">
      <c r="A30" s="2" t="s">
        <v>890</v>
      </c>
    </row>
    <row r="31" spans="1:1" x14ac:dyDescent="0.3">
      <c r="A31" s="2" t="s">
        <v>1130</v>
      </c>
    </row>
    <row r="32" spans="1:1" x14ac:dyDescent="0.3">
      <c r="A32" s="2" t="s">
        <v>894</v>
      </c>
    </row>
    <row r="33" spans="1:1" x14ac:dyDescent="0.3">
      <c r="A33" s="2" t="s">
        <v>896</v>
      </c>
    </row>
    <row r="34" spans="1:1" x14ac:dyDescent="0.3">
      <c r="A34" s="2" t="s">
        <v>900</v>
      </c>
    </row>
    <row r="35" spans="1:1" x14ac:dyDescent="0.3">
      <c r="A35" s="2" t="s">
        <v>2791</v>
      </c>
    </row>
    <row r="36" spans="1:1" x14ac:dyDescent="0.3">
      <c r="A36" s="2" t="s">
        <v>902</v>
      </c>
    </row>
    <row r="37" spans="1:1" x14ac:dyDescent="0.3">
      <c r="A37" s="2" t="s">
        <v>602</v>
      </c>
    </row>
    <row r="38" spans="1:1" x14ac:dyDescent="0.3">
      <c r="A38" s="2" t="s">
        <v>915</v>
      </c>
    </row>
    <row r="39" spans="1:1" x14ac:dyDescent="0.3">
      <c r="A39" s="2" t="s">
        <v>919</v>
      </c>
    </row>
    <row r="40" spans="1:1" x14ac:dyDescent="0.3">
      <c r="A40" s="2" t="s">
        <v>629</v>
      </c>
    </row>
    <row r="41" spans="1:1" x14ac:dyDescent="0.3">
      <c r="A41" s="2" t="s">
        <v>927</v>
      </c>
    </row>
    <row r="42" spans="1:1" x14ac:dyDescent="0.3">
      <c r="A42" s="2" t="s">
        <v>929</v>
      </c>
    </row>
    <row r="43" spans="1:1" x14ac:dyDescent="0.3">
      <c r="A43" s="2" t="s">
        <v>934</v>
      </c>
    </row>
    <row r="44" spans="1:1" x14ac:dyDescent="0.3">
      <c r="A44" s="2" t="s">
        <v>924</v>
      </c>
    </row>
    <row r="45" spans="1:1" x14ac:dyDescent="0.3">
      <c r="A45" s="2" t="s">
        <v>931</v>
      </c>
    </row>
    <row r="46" spans="1:1" x14ac:dyDescent="0.3">
      <c r="A46" s="2" t="s">
        <v>940</v>
      </c>
    </row>
    <row r="47" spans="1:1" x14ac:dyDescent="0.3">
      <c r="A47" s="2" t="s">
        <v>942</v>
      </c>
    </row>
    <row r="48" spans="1:1" x14ac:dyDescent="0.3">
      <c r="A48" s="2" t="s">
        <v>946</v>
      </c>
    </row>
    <row r="49" spans="1:1" x14ac:dyDescent="0.3">
      <c r="A49" s="2" t="s">
        <v>891</v>
      </c>
    </row>
    <row r="50" spans="1:1" x14ac:dyDescent="0.3">
      <c r="A50" s="2" t="s">
        <v>953</v>
      </c>
    </row>
    <row r="51" spans="1:1" x14ac:dyDescent="0.3">
      <c r="A51" s="2" t="s">
        <v>959</v>
      </c>
    </row>
    <row r="52" spans="1:1" x14ac:dyDescent="0.3">
      <c r="A52" s="2" t="s">
        <v>2799</v>
      </c>
    </row>
    <row r="53" spans="1:1" x14ac:dyDescent="0.3">
      <c r="A53" s="2" t="s">
        <v>1930</v>
      </c>
    </row>
    <row r="54" spans="1:1" x14ac:dyDescent="0.3">
      <c r="A54" s="2" t="s">
        <v>957</v>
      </c>
    </row>
    <row r="55" spans="1:1" x14ac:dyDescent="0.3">
      <c r="A55" s="2" t="s">
        <v>966</v>
      </c>
    </row>
    <row r="56" spans="1:1" x14ac:dyDescent="0.3">
      <c r="A56" s="2" t="s">
        <v>962</v>
      </c>
    </row>
    <row r="57" spans="1:1" x14ac:dyDescent="0.3">
      <c r="A57" s="2" t="s">
        <v>972</v>
      </c>
    </row>
    <row r="58" spans="1:1" x14ac:dyDescent="0.3">
      <c r="A58" s="2" t="s">
        <v>974</v>
      </c>
    </row>
    <row r="59" spans="1:1" x14ac:dyDescent="0.3">
      <c r="A59" s="2" t="s">
        <v>976</v>
      </c>
    </row>
    <row r="60" spans="1:1" x14ac:dyDescent="0.3">
      <c r="A60" s="2" t="s">
        <v>1889</v>
      </c>
    </row>
    <row r="61" spans="1:1" x14ac:dyDescent="0.3">
      <c r="A61" s="2" t="s">
        <v>627</v>
      </c>
    </row>
    <row r="62" spans="1:1" x14ac:dyDescent="0.3">
      <c r="A62" s="2" t="s">
        <v>3330</v>
      </c>
    </row>
    <row r="63" spans="1:1" x14ac:dyDescent="0.3">
      <c r="A63" s="2" t="s">
        <v>1080</v>
      </c>
    </row>
    <row r="64" spans="1:1" x14ac:dyDescent="0.3">
      <c r="A64" s="2" t="s">
        <v>984</v>
      </c>
    </row>
    <row r="65" spans="1:1" x14ac:dyDescent="0.3">
      <c r="A65" s="2" t="s">
        <v>990</v>
      </c>
    </row>
    <row r="66" spans="1:1" x14ac:dyDescent="0.3">
      <c r="A66" s="2" t="s">
        <v>611</v>
      </c>
    </row>
    <row r="67" spans="1:1" x14ac:dyDescent="0.3">
      <c r="A67" s="2" t="s">
        <v>995</v>
      </c>
    </row>
    <row r="68" spans="1:1" x14ac:dyDescent="0.3">
      <c r="A68" s="2" t="s">
        <v>1891</v>
      </c>
    </row>
    <row r="69" spans="1:1" x14ac:dyDescent="0.3">
      <c r="A69" s="2" t="s">
        <v>1001</v>
      </c>
    </row>
    <row r="70" spans="1:1" x14ac:dyDescent="0.3">
      <c r="A70" s="2" t="s">
        <v>1003</v>
      </c>
    </row>
    <row r="71" spans="1:1" x14ac:dyDescent="0.3">
      <c r="A71" s="2" t="s">
        <v>601</v>
      </c>
    </row>
    <row r="72" spans="1:1" x14ac:dyDescent="0.3">
      <c r="A72" s="2" t="s">
        <v>3335</v>
      </c>
    </row>
    <row r="73" spans="1:1" x14ac:dyDescent="0.3">
      <c r="A73" s="2" t="s">
        <v>1021</v>
      </c>
    </row>
    <row r="74" spans="1:1" x14ac:dyDescent="0.3">
      <c r="A74" s="2" t="s">
        <v>1026</v>
      </c>
    </row>
    <row r="75" spans="1:1" x14ac:dyDescent="0.3">
      <c r="A75" s="2" t="s">
        <v>607</v>
      </c>
    </row>
    <row r="76" spans="1:1" x14ac:dyDescent="0.3">
      <c r="A76" s="2" t="s">
        <v>608</v>
      </c>
    </row>
    <row r="77" spans="1:1" x14ac:dyDescent="0.3">
      <c r="A77" s="2" t="s">
        <v>2863</v>
      </c>
    </row>
    <row r="78" spans="1:1" x14ac:dyDescent="0.3">
      <c r="A78" s="2" t="s">
        <v>1033</v>
      </c>
    </row>
    <row r="79" spans="1:1" x14ac:dyDescent="0.3">
      <c r="A79" s="2" t="s">
        <v>1036</v>
      </c>
    </row>
    <row r="80" spans="1:1" x14ac:dyDescent="0.3">
      <c r="A80" s="2" t="s">
        <v>1035</v>
      </c>
    </row>
    <row r="81" spans="1:1" x14ac:dyDescent="0.3">
      <c r="A81" s="2" t="s">
        <v>3293</v>
      </c>
    </row>
    <row r="82" spans="1:1" x14ac:dyDescent="0.3">
      <c r="A82" s="2" t="s">
        <v>623</v>
      </c>
    </row>
    <row r="83" spans="1:1" x14ac:dyDescent="0.3">
      <c r="A83" s="2" t="s">
        <v>1042</v>
      </c>
    </row>
    <row r="84" spans="1:1" x14ac:dyDescent="0.3">
      <c r="A84" s="2" t="s">
        <v>1867</v>
      </c>
    </row>
    <row r="85" spans="1:1" x14ac:dyDescent="0.3">
      <c r="A85" s="2" t="s">
        <v>1054</v>
      </c>
    </row>
    <row r="86" spans="1:1" x14ac:dyDescent="0.3">
      <c r="A86" s="2" t="s">
        <v>615</v>
      </c>
    </row>
    <row r="87" spans="1:1" x14ac:dyDescent="0.3">
      <c r="A87" s="2" t="s">
        <v>1058</v>
      </c>
    </row>
    <row r="88" spans="1:1" x14ac:dyDescent="0.3">
      <c r="A88" s="2" t="s">
        <v>1057</v>
      </c>
    </row>
    <row r="89" spans="1:1" x14ac:dyDescent="0.3">
      <c r="A89" s="2" t="s">
        <v>1934</v>
      </c>
    </row>
    <row r="90" spans="1:1" x14ac:dyDescent="0.3">
      <c r="A90" s="2" t="s">
        <v>1060</v>
      </c>
    </row>
    <row r="91" spans="1:1" x14ac:dyDescent="0.3">
      <c r="A91" s="2" t="s">
        <v>1062</v>
      </c>
    </row>
    <row r="92" spans="1:1" x14ac:dyDescent="0.3">
      <c r="A92" s="2" t="s">
        <v>2816</v>
      </c>
    </row>
    <row r="93" spans="1:1" x14ac:dyDescent="0.3">
      <c r="A93" s="2" t="s">
        <v>1064</v>
      </c>
    </row>
    <row r="94" spans="1:1" x14ac:dyDescent="0.3">
      <c r="A94" s="2" t="s">
        <v>1071</v>
      </c>
    </row>
  </sheetData>
  <sheetProtection password="E988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9389629810485"/>
  </sheetPr>
  <dimension ref="A1:E491"/>
  <sheetViews>
    <sheetView workbookViewId="0">
      <pane ySplit="1" topLeftCell="A467" activePane="bottomLeft" state="frozen"/>
      <selection pane="bottomLeft" activeCell="F479" sqref="F479"/>
    </sheetView>
  </sheetViews>
  <sheetFormatPr baseColWidth="10" defaultColWidth="8.88671875" defaultRowHeight="14.4" x14ac:dyDescent="0.3"/>
  <cols>
    <col min="1" max="1" width="13.6640625" bestFit="1" customWidth="1"/>
    <col min="2" max="2" width="55.44140625" customWidth="1"/>
    <col min="3" max="3" width="55.44140625" hidden="1" customWidth="1"/>
    <col min="4" max="4" width="7.44140625" hidden="1" customWidth="1"/>
    <col min="5" max="5" width="6.44140625" hidden="1" customWidth="1"/>
    <col min="6" max="6" width="10.88671875" bestFit="1" customWidth="1"/>
    <col min="7" max="7" width="5.109375" bestFit="1" customWidth="1"/>
    <col min="8" max="8" width="14" bestFit="1" customWidth="1"/>
    <col min="9" max="11" width="5.109375" bestFit="1" customWidth="1"/>
    <col min="12" max="12" width="13.6640625" bestFit="1" customWidth="1"/>
  </cols>
  <sheetData>
    <row r="1" spans="1:4" x14ac:dyDescent="0.3">
      <c r="A1" t="s">
        <v>649</v>
      </c>
      <c r="B1" t="s">
        <v>650</v>
      </c>
      <c r="C1" t="s">
        <v>1114</v>
      </c>
      <c r="D1" t="s">
        <v>1873</v>
      </c>
    </row>
    <row r="2" spans="1:4" x14ac:dyDescent="0.3">
      <c r="A2" t="s">
        <v>44</v>
      </c>
      <c r="B2" t="s">
        <v>44</v>
      </c>
      <c r="C2">
        <v>4</v>
      </c>
      <c r="D2">
        <v>4</v>
      </c>
    </row>
    <row r="3" spans="1:4" x14ac:dyDescent="0.3">
      <c r="A3" t="s">
        <v>26</v>
      </c>
      <c r="B3" t="s">
        <v>45</v>
      </c>
      <c r="C3">
        <v>3</v>
      </c>
      <c r="D3">
        <v>13</v>
      </c>
    </row>
    <row r="4" spans="1:4" x14ac:dyDescent="0.3">
      <c r="A4" t="s">
        <v>662</v>
      </c>
      <c r="B4" t="s">
        <v>46</v>
      </c>
      <c r="C4">
        <v>10</v>
      </c>
      <c r="D4">
        <v>23</v>
      </c>
    </row>
    <row r="5" spans="1:4" x14ac:dyDescent="0.3">
      <c r="A5" t="s">
        <v>663</v>
      </c>
      <c r="B5" t="s">
        <v>47</v>
      </c>
      <c r="C5">
        <v>8</v>
      </c>
      <c r="D5">
        <v>12</v>
      </c>
    </row>
    <row r="6" spans="1:4" x14ac:dyDescent="0.3">
      <c r="A6" t="s">
        <v>664</v>
      </c>
      <c r="B6" t="s">
        <v>48</v>
      </c>
      <c r="C6">
        <v>8</v>
      </c>
      <c r="D6">
        <v>23</v>
      </c>
    </row>
    <row r="7" spans="1:4" x14ac:dyDescent="0.3">
      <c r="A7" t="s">
        <v>49</v>
      </c>
      <c r="B7" t="s">
        <v>49</v>
      </c>
      <c r="C7">
        <v>7</v>
      </c>
      <c r="D7">
        <v>7</v>
      </c>
    </row>
    <row r="8" spans="1:4" x14ac:dyDescent="0.3">
      <c r="A8" t="s">
        <v>50</v>
      </c>
      <c r="B8" t="s">
        <v>51</v>
      </c>
      <c r="C8">
        <v>7</v>
      </c>
      <c r="D8">
        <v>13</v>
      </c>
    </row>
    <row r="9" spans="1:4" x14ac:dyDescent="0.3">
      <c r="A9" t="s">
        <v>3341</v>
      </c>
      <c r="B9" t="s">
        <v>3342</v>
      </c>
      <c r="C9">
        <v>10</v>
      </c>
      <c r="D9">
        <v>18</v>
      </c>
    </row>
    <row r="10" spans="1:4" x14ac:dyDescent="0.3">
      <c r="A10" t="s">
        <v>52</v>
      </c>
      <c r="B10" t="s">
        <v>52</v>
      </c>
      <c r="C10">
        <v>3</v>
      </c>
      <c r="D10">
        <v>3</v>
      </c>
    </row>
    <row r="11" spans="1:4" x14ac:dyDescent="0.3">
      <c r="A11" t="s">
        <v>665</v>
      </c>
      <c r="B11" t="s">
        <v>53</v>
      </c>
      <c r="C11">
        <v>9</v>
      </c>
      <c r="D11">
        <v>23</v>
      </c>
    </row>
    <row r="12" spans="1:4" x14ac:dyDescent="0.3">
      <c r="A12" t="s">
        <v>54</v>
      </c>
      <c r="B12" t="s">
        <v>54</v>
      </c>
      <c r="C12">
        <v>8</v>
      </c>
      <c r="D12">
        <v>8</v>
      </c>
    </row>
    <row r="13" spans="1:4" x14ac:dyDescent="0.3">
      <c r="A13" t="s">
        <v>55</v>
      </c>
      <c r="B13" t="s">
        <v>56</v>
      </c>
      <c r="C13">
        <v>4</v>
      </c>
      <c r="D13">
        <v>17</v>
      </c>
    </row>
    <row r="14" spans="1:4" x14ac:dyDescent="0.3">
      <c r="A14" t="s">
        <v>57</v>
      </c>
      <c r="B14" t="s">
        <v>57</v>
      </c>
      <c r="C14">
        <v>7</v>
      </c>
      <c r="D14">
        <v>7</v>
      </c>
    </row>
    <row r="15" spans="1:4" x14ac:dyDescent="0.3">
      <c r="A15" t="s">
        <v>58</v>
      </c>
      <c r="B15" t="s">
        <v>58</v>
      </c>
      <c r="C15">
        <v>10</v>
      </c>
      <c r="D15">
        <v>10</v>
      </c>
    </row>
    <row r="16" spans="1:4" x14ac:dyDescent="0.3">
      <c r="A16" t="s">
        <v>59</v>
      </c>
      <c r="B16" t="s">
        <v>60</v>
      </c>
      <c r="C16">
        <v>10</v>
      </c>
      <c r="D16">
        <v>13</v>
      </c>
    </row>
    <row r="17" spans="1:4" x14ac:dyDescent="0.3">
      <c r="A17" t="s">
        <v>41</v>
      </c>
      <c r="B17" t="s">
        <v>42</v>
      </c>
      <c r="C17">
        <v>6</v>
      </c>
      <c r="D17">
        <v>12</v>
      </c>
    </row>
    <row r="18" spans="1:4" x14ac:dyDescent="0.3">
      <c r="A18" t="s">
        <v>61</v>
      </c>
      <c r="B18" t="s">
        <v>62</v>
      </c>
      <c r="C18">
        <v>10</v>
      </c>
      <c r="D18">
        <v>14</v>
      </c>
    </row>
    <row r="19" spans="1:4" x14ac:dyDescent="0.3">
      <c r="A19" t="s">
        <v>1874</v>
      </c>
      <c r="B19" t="s">
        <v>1875</v>
      </c>
      <c r="C19">
        <v>8</v>
      </c>
      <c r="D19">
        <v>31</v>
      </c>
    </row>
    <row r="20" spans="1:4" x14ac:dyDescent="0.3">
      <c r="A20" t="s">
        <v>63</v>
      </c>
      <c r="B20" t="s">
        <v>64</v>
      </c>
      <c r="C20">
        <v>5</v>
      </c>
      <c r="D20">
        <v>14</v>
      </c>
    </row>
    <row r="21" spans="1:4" x14ac:dyDescent="0.3">
      <c r="A21" t="s">
        <v>65</v>
      </c>
      <c r="B21" t="s">
        <v>66</v>
      </c>
      <c r="C21">
        <v>8</v>
      </c>
      <c r="D21">
        <v>17</v>
      </c>
    </row>
    <row r="22" spans="1:4" x14ac:dyDescent="0.3">
      <c r="A22" t="s">
        <v>10</v>
      </c>
      <c r="B22" t="s">
        <v>10</v>
      </c>
      <c r="C22">
        <v>4</v>
      </c>
      <c r="D22">
        <v>4</v>
      </c>
    </row>
    <row r="23" spans="1:4" x14ac:dyDescent="0.3">
      <c r="A23" t="s">
        <v>3343</v>
      </c>
      <c r="B23" t="s">
        <v>3344</v>
      </c>
      <c r="C23">
        <v>5</v>
      </c>
      <c r="D23">
        <v>33</v>
      </c>
    </row>
    <row r="24" spans="1:4" x14ac:dyDescent="0.3">
      <c r="A24" t="s">
        <v>67</v>
      </c>
      <c r="B24" t="s">
        <v>68</v>
      </c>
      <c r="C24">
        <v>5</v>
      </c>
      <c r="D24">
        <v>11</v>
      </c>
    </row>
    <row r="25" spans="1:4" x14ac:dyDescent="0.3">
      <c r="A25" t="s">
        <v>69</v>
      </c>
      <c r="B25" t="s">
        <v>69</v>
      </c>
      <c r="C25">
        <v>6</v>
      </c>
      <c r="D25">
        <v>6</v>
      </c>
    </row>
    <row r="26" spans="1:4" x14ac:dyDescent="0.3">
      <c r="A26" t="s">
        <v>624</v>
      </c>
      <c r="B26" t="s">
        <v>744</v>
      </c>
      <c r="C26">
        <v>6</v>
      </c>
      <c r="D26">
        <v>11</v>
      </c>
    </row>
    <row r="27" spans="1:4" x14ac:dyDescent="0.3">
      <c r="A27" t="s">
        <v>3314</v>
      </c>
      <c r="B27" t="s">
        <v>3315</v>
      </c>
      <c r="C27">
        <v>8</v>
      </c>
      <c r="D27">
        <v>9</v>
      </c>
    </row>
    <row r="28" spans="1:4" x14ac:dyDescent="0.3">
      <c r="A28" t="s">
        <v>661</v>
      </c>
      <c r="B28" t="s">
        <v>43</v>
      </c>
      <c r="C28">
        <v>8</v>
      </c>
      <c r="D28">
        <v>10</v>
      </c>
    </row>
    <row r="29" spans="1:4" x14ac:dyDescent="0.3">
      <c r="A29" t="s">
        <v>2767</v>
      </c>
      <c r="B29" t="s">
        <v>2768</v>
      </c>
      <c r="C29">
        <v>3</v>
      </c>
      <c r="D29">
        <v>46</v>
      </c>
    </row>
    <row r="30" spans="1:4" x14ac:dyDescent="0.3">
      <c r="A30" t="s">
        <v>70</v>
      </c>
      <c r="B30" t="s">
        <v>71</v>
      </c>
      <c r="C30">
        <v>3</v>
      </c>
      <c r="D30">
        <v>35</v>
      </c>
    </row>
    <row r="31" spans="1:4" x14ac:dyDescent="0.3">
      <c r="A31" t="s">
        <v>3199</v>
      </c>
      <c r="B31" t="s">
        <v>3200</v>
      </c>
      <c r="C31">
        <v>9</v>
      </c>
      <c r="D31">
        <v>22</v>
      </c>
    </row>
    <row r="32" spans="1:4" x14ac:dyDescent="0.3">
      <c r="A32" t="s">
        <v>72</v>
      </c>
      <c r="B32" t="s">
        <v>73</v>
      </c>
      <c r="C32">
        <v>9</v>
      </c>
      <c r="D32">
        <v>10</v>
      </c>
    </row>
    <row r="33" spans="1:4" x14ac:dyDescent="0.3">
      <c r="A33" t="s">
        <v>74</v>
      </c>
      <c r="B33" t="s">
        <v>74</v>
      </c>
      <c r="C33">
        <v>9</v>
      </c>
      <c r="D33">
        <v>9</v>
      </c>
    </row>
    <row r="34" spans="1:4" x14ac:dyDescent="0.3">
      <c r="A34" t="s">
        <v>75</v>
      </c>
      <c r="B34" t="s">
        <v>76</v>
      </c>
      <c r="C34">
        <v>5</v>
      </c>
      <c r="D34">
        <v>10</v>
      </c>
    </row>
    <row r="35" spans="1:4" x14ac:dyDescent="0.3">
      <c r="A35" t="s">
        <v>77</v>
      </c>
      <c r="B35" t="s">
        <v>78</v>
      </c>
      <c r="C35">
        <v>9</v>
      </c>
      <c r="D35">
        <v>23</v>
      </c>
    </row>
    <row r="36" spans="1:4" x14ac:dyDescent="0.3">
      <c r="A36" t="s">
        <v>3201</v>
      </c>
      <c r="B36" t="s">
        <v>3202</v>
      </c>
      <c r="C36">
        <v>4</v>
      </c>
      <c r="D36">
        <v>20</v>
      </c>
    </row>
    <row r="37" spans="1:4" x14ac:dyDescent="0.3">
      <c r="A37" t="s">
        <v>79</v>
      </c>
      <c r="B37" t="s">
        <v>79</v>
      </c>
      <c r="C37">
        <v>8</v>
      </c>
      <c r="D37">
        <v>8</v>
      </c>
    </row>
    <row r="38" spans="1:4" x14ac:dyDescent="0.3">
      <c r="A38" t="s">
        <v>80</v>
      </c>
      <c r="B38" t="s">
        <v>81</v>
      </c>
      <c r="C38">
        <v>5</v>
      </c>
      <c r="D38">
        <v>11</v>
      </c>
    </row>
    <row r="39" spans="1:4" x14ac:dyDescent="0.3">
      <c r="A39" t="s">
        <v>82</v>
      </c>
      <c r="B39" t="s">
        <v>83</v>
      </c>
      <c r="C39">
        <v>6</v>
      </c>
      <c r="D39">
        <v>11</v>
      </c>
    </row>
    <row r="40" spans="1:4" x14ac:dyDescent="0.3">
      <c r="A40" t="s">
        <v>666</v>
      </c>
      <c r="B40" t="s">
        <v>84</v>
      </c>
      <c r="C40">
        <v>8</v>
      </c>
      <c r="D40">
        <v>17</v>
      </c>
    </row>
    <row r="41" spans="1:4" x14ac:dyDescent="0.3">
      <c r="A41" t="s">
        <v>85</v>
      </c>
      <c r="B41" t="s">
        <v>86</v>
      </c>
      <c r="C41">
        <v>3</v>
      </c>
      <c r="D41">
        <v>18</v>
      </c>
    </row>
    <row r="42" spans="1:4" x14ac:dyDescent="0.3">
      <c r="A42" t="s">
        <v>2424</v>
      </c>
      <c r="B42" t="s">
        <v>2425</v>
      </c>
      <c r="C42">
        <v>6</v>
      </c>
      <c r="D42">
        <v>13</v>
      </c>
    </row>
    <row r="43" spans="1:4" x14ac:dyDescent="0.3">
      <c r="A43" t="s">
        <v>87</v>
      </c>
      <c r="B43" t="s">
        <v>1112</v>
      </c>
      <c r="C43">
        <v>6</v>
      </c>
      <c r="D43">
        <v>29</v>
      </c>
    </row>
    <row r="44" spans="1:4" x14ac:dyDescent="0.3">
      <c r="A44" t="s">
        <v>88</v>
      </c>
      <c r="B44" t="s">
        <v>89</v>
      </c>
      <c r="C44">
        <v>10</v>
      </c>
      <c r="D44">
        <v>14</v>
      </c>
    </row>
    <row r="45" spans="1:4" x14ac:dyDescent="0.3">
      <c r="A45" t="s">
        <v>90</v>
      </c>
      <c r="B45" t="s">
        <v>91</v>
      </c>
      <c r="C45">
        <v>4</v>
      </c>
      <c r="D45">
        <v>8</v>
      </c>
    </row>
    <row r="46" spans="1:4" x14ac:dyDescent="0.3">
      <c r="A46" t="s">
        <v>92</v>
      </c>
      <c r="B46" t="s">
        <v>93</v>
      </c>
      <c r="C46">
        <v>5</v>
      </c>
      <c r="D46">
        <v>12</v>
      </c>
    </row>
    <row r="47" spans="1:4" x14ac:dyDescent="0.3">
      <c r="A47" t="s">
        <v>667</v>
      </c>
      <c r="B47" t="s">
        <v>94</v>
      </c>
      <c r="C47">
        <v>9</v>
      </c>
      <c r="D47">
        <v>9</v>
      </c>
    </row>
    <row r="48" spans="1:4" x14ac:dyDescent="0.3">
      <c r="A48" t="s">
        <v>95</v>
      </c>
      <c r="B48" t="s">
        <v>96</v>
      </c>
      <c r="C48">
        <v>6</v>
      </c>
      <c r="D48">
        <v>21</v>
      </c>
    </row>
    <row r="49" spans="1:4" x14ac:dyDescent="0.3">
      <c r="A49" t="s">
        <v>97</v>
      </c>
      <c r="B49" t="s">
        <v>98</v>
      </c>
      <c r="C49">
        <v>6</v>
      </c>
      <c r="D49">
        <v>17</v>
      </c>
    </row>
    <row r="50" spans="1:4" x14ac:dyDescent="0.3">
      <c r="A50" t="s">
        <v>99</v>
      </c>
      <c r="B50" t="s">
        <v>1115</v>
      </c>
      <c r="C50">
        <v>7</v>
      </c>
      <c r="D50">
        <v>18</v>
      </c>
    </row>
    <row r="51" spans="1:4" x14ac:dyDescent="0.3">
      <c r="A51" t="s">
        <v>100</v>
      </c>
      <c r="B51" t="s">
        <v>100</v>
      </c>
      <c r="C51">
        <v>8</v>
      </c>
      <c r="D51">
        <v>8</v>
      </c>
    </row>
    <row r="52" spans="1:4" x14ac:dyDescent="0.3">
      <c r="A52" t="s">
        <v>101</v>
      </c>
      <c r="B52" t="s">
        <v>102</v>
      </c>
      <c r="C52">
        <v>5</v>
      </c>
      <c r="D52">
        <v>12</v>
      </c>
    </row>
    <row r="53" spans="1:4" x14ac:dyDescent="0.3">
      <c r="A53" t="s">
        <v>103</v>
      </c>
      <c r="B53" t="s">
        <v>104</v>
      </c>
      <c r="C53">
        <v>7</v>
      </c>
      <c r="D53">
        <v>16</v>
      </c>
    </row>
    <row r="54" spans="1:4" x14ac:dyDescent="0.3">
      <c r="A54" t="s">
        <v>2426</v>
      </c>
      <c r="B54" t="s">
        <v>105</v>
      </c>
      <c r="C54">
        <v>9</v>
      </c>
      <c r="D54">
        <v>28</v>
      </c>
    </row>
    <row r="55" spans="1:4" x14ac:dyDescent="0.3">
      <c r="A55" t="s">
        <v>106</v>
      </c>
      <c r="B55" t="s">
        <v>107</v>
      </c>
      <c r="C55">
        <v>8</v>
      </c>
      <c r="D55">
        <v>13</v>
      </c>
    </row>
    <row r="56" spans="1:4" x14ac:dyDescent="0.3">
      <c r="A56" t="s">
        <v>108</v>
      </c>
      <c r="B56" t="s">
        <v>108</v>
      </c>
      <c r="C56">
        <v>5</v>
      </c>
      <c r="D56">
        <v>5</v>
      </c>
    </row>
    <row r="57" spans="1:4" x14ac:dyDescent="0.3">
      <c r="A57" t="s">
        <v>109</v>
      </c>
      <c r="B57" t="s">
        <v>110</v>
      </c>
      <c r="C57">
        <v>9</v>
      </c>
      <c r="D57">
        <v>14</v>
      </c>
    </row>
    <row r="58" spans="1:4" x14ac:dyDescent="0.3">
      <c r="A58" t="s">
        <v>3345</v>
      </c>
      <c r="B58" t="s">
        <v>3346</v>
      </c>
      <c r="C58">
        <v>6</v>
      </c>
      <c r="D58">
        <v>14</v>
      </c>
    </row>
    <row r="59" spans="1:4" x14ac:dyDescent="0.3">
      <c r="A59" t="s">
        <v>111</v>
      </c>
      <c r="B59" t="s">
        <v>112</v>
      </c>
      <c r="C59">
        <v>4</v>
      </c>
      <c r="D59">
        <v>14</v>
      </c>
    </row>
    <row r="60" spans="1:4" x14ac:dyDescent="0.3">
      <c r="A60" t="s">
        <v>3347</v>
      </c>
      <c r="B60" t="s">
        <v>3348</v>
      </c>
      <c r="C60">
        <v>3</v>
      </c>
      <c r="D60">
        <v>22</v>
      </c>
    </row>
    <row r="61" spans="1:4" x14ac:dyDescent="0.3">
      <c r="A61" t="s">
        <v>2769</v>
      </c>
      <c r="B61" t="s">
        <v>2770</v>
      </c>
      <c r="C61">
        <v>9</v>
      </c>
      <c r="D61">
        <v>18</v>
      </c>
    </row>
    <row r="62" spans="1:4" x14ac:dyDescent="0.3">
      <c r="A62" t="s">
        <v>618</v>
      </c>
      <c r="B62" t="s">
        <v>651</v>
      </c>
      <c r="C62">
        <v>4</v>
      </c>
      <c r="D62">
        <v>18</v>
      </c>
    </row>
    <row r="63" spans="1:4" x14ac:dyDescent="0.3">
      <c r="A63" t="s">
        <v>113</v>
      </c>
      <c r="B63" t="s">
        <v>114</v>
      </c>
      <c r="C63">
        <v>8</v>
      </c>
      <c r="D63">
        <v>21</v>
      </c>
    </row>
    <row r="64" spans="1:4" x14ac:dyDescent="0.3">
      <c r="A64" t="s">
        <v>2427</v>
      </c>
      <c r="B64" t="s">
        <v>115</v>
      </c>
      <c r="C64">
        <v>5</v>
      </c>
      <c r="D64">
        <v>13</v>
      </c>
    </row>
    <row r="65" spans="1:4" x14ac:dyDescent="0.3">
      <c r="A65" t="s">
        <v>668</v>
      </c>
      <c r="B65" t="s">
        <v>116</v>
      </c>
      <c r="C65">
        <v>9</v>
      </c>
      <c r="D65">
        <v>14</v>
      </c>
    </row>
    <row r="66" spans="1:4" x14ac:dyDescent="0.3">
      <c r="A66" t="s">
        <v>669</v>
      </c>
      <c r="B66" t="s">
        <v>117</v>
      </c>
      <c r="C66">
        <v>9</v>
      </c>
      <c r="D66">
        <v>14</v>
      </c>
    </row>
    <row r="67" spans="1:4" x14ac:dyDescent="0.3">
      <c r="A67" t="s">
        <v>670</v>
      </c>
      <c r="B67" t="s">
        <v>118</v>
      </c>
      <c r="C67">
        <v>9</v>
      </c>
      <c r="D67">
        <v>12</v>
      </c>
    </row>
    <row r="68" spans="1:4" x14ac:dyDescent="0.3">
      <c r="A68" t="s">
        <v>119</v>
      </c>
      <c r="B68" t="s">
        <v>119</v>
      </c>
      <c r="C68">
        <v>7</v>
      </c>
      <c r="D68">
        <v>7</v>
      </c>
    </row>
    <row r="69" spans="1:4" x14ac:dyDescent="0.3">
      <c r="A69" t="s">
        <v>120</v>
      </c>
      <c r="B69" t="s">
        <v>121</v>
      </c>
      <c r="C69">
        <v>5</v>
      </c>
      <c r="D69">
        <v>17</v>
      </c>
    </row>
    <row r="70" spans="1:4" x14ac:dyDescent="0.3">
      <c r="A70" t="s">
        <v>122</v>
      </c>
      <c r="B70" t="s">
        <v>122</v>
      </c>
      <c r="C70">
        <v>6</v>
      </c>
      <c r="D70">
        <v>6</v>
      </c>
    </row>
    <row r="71" spans="1:4" x14ac:dyDescent="0.3">
      <c r="A71" t="s">
        <v>123</v>
      </c>
      <c r="B71" t="s">
        <v>124</v>
      </c>
      <c r="C71">
        <v>7</v>
      </c>
      <c r="D71">
        <v>12</v>
      </c>
    </row>
    <row r="72" spans="1:4" x14ac:dyDescent="0.3">
      <c r="A72" t="s">
        <v>671</v>
      </c>
      <c r="B72" t="s">
        <v>125</v>
      </c>
      <c r="C72">
        <v>10</v>
      </c>
      <c r="D72">
        <v>13</v>
      </c>
    </row>
    <row r="73" spans="1:4" x14ac:dyDescent="0.3">
      <c r="A73" t="s">
        <v>672</v>
      </c>
      <c r="B73" t="s">
        <v>126</v>
      </c>
      <c r="C73">
        <v>10</v>
      </c>
      <c r="D73">
        <v>10</v>
      </c>
    </row>
    <row r="74" spans="1:4" x14ac:dyDescent="0.3">
      <c r="A74" t="s">
        <v>127</v>
      </c>
      <c r="B74" t="s">
        <v>128</v>
      </c>
      <c r="C74">
        <v>7</v>
      </c>
      <c r="D74">
        <v>13</v>
      </c>
    </row>
    <row r="75" spans="1:4" x14ac:dyDescent="0.3">
      <c r="A75" t="s">
        <v>9</v>
      </c>
      <c r="B75" t="s">
        <v>129</v>
      </c>
      <c r="C75">
        <v>10</v>
      </c>
      <c r="D75">
        <v>51</v>
      </c>
    </row>
    <row r="76" spans="1:4" x14ac:dyDescent="0.3">
      <c r="A76" t="s">
        <v>13</v>
      </c>
      <c r="B76" t="s">
        <v>130</v>
      </c>
      <c r="C76">
        <v>5</v>
      </c>
      <c r="D76">
        <v>15</v>
      </c>
    </row>
    <row r="77" spans="1:4" x14ac:dyDescent="0.3">
      <c r="A77" t="s">
        <v>131</v>
      </c>
      <c r="B77" t="s">
        <v>132</v>
      </c>
      <c r="C77">
        <v>8</v>
      </c>
      <c r="D77">
        <v>21</v>
      </c>
    </row>
    <row r="78" spans="1:4" x14ac:dyDescent="0.3">
      <c r="A78" t="s">
        <v>745</v>
      </c>
      <c r="B78" t="s">
        <v>746</v>
      </c>
      <c r="C78">
        <v>10</v>
      </c>
      <c r="D78">
        <v>19</v>
      </c>
    </row>
    <row r="79" spans="1:4" x14ac:dyDescent="0.3">
      <c r="A79" t="s">
        <v>133</v>
      </c>
      <c r="B79" t="s">
        <v>134</v>
      </c>
      <c r="C79">
        <v>6</v>
      </c>
      <c r="D79">
        <v>28</v>
      </c>
    </row>
    <row r="80" spans="1:4" x14ac:dyDescent="0.3">
      <c r="A80" t="s">
        <v>135</v>
      </c>
      <c r="B80" t="s">
        <v>136</v>
      </c>
      <c r="C80">
        <v>6</v>
      </c>
      <c r="D80">
        <v>14</v>
      </c>
    </row>
    <row r="81" spans="1:4" x14ac:dyDescent="0.3">
      <c r="A81" t="s">
        <v>14</v>
      </c>
      <c r="B81" t="s">
        <v>137</v>
      </c>
      <c r="C81">
        <v>7</v>
      </c>
      <c r="D81">
        <v>13</v>
      </c>
    </row>
    <row r="82" spans="1:4" x14ac:dyDescent="0.3">
      <c r="A82" t="s">
        <v>138</v>
      </c>
      <c r="B82" t="s">
        <v>139</v>
      </c>
      <c r="C82">
        <v>8</v>
      </c>
      <c r="D82">
        <v>10</v>
      </c>
    </row>
    <row r="83" spans="1:4" x14ac:dyDescent="0.3">
      <c r="A83" t="s">
        <v>20</v>
      </c>
      <c r="B83" t="s">
        <v>140</v>
      </c>
      <c r="C83">
        <v>3</v>
      </c>
      <c r="D83">
        <v>11</v>
      </c>
    </row>
    <row r="84" spans="1:4" x14ac:dyDescent="0.3">
      <c r="A84" t="s">
        <v>141</v>
      </c>
      <c r="B84" t="s">
        <v>141</v>
      </c>
      <c r="C84">
        <v>5</v>
      </c>
      <c r="D84">
        <v>5</v>
      </c>
    </row>
    <row r="85" spans="1:4" x14ac:dyDescent="0.3">
      <c r="A85" t="s">
        <v>142</v>
      </c>
      <c r="B85" t="s">
        <v>142</v>
      </c>
      <c r="C85">
        <v>7</v>
      </c>
      <c r="D85">
        <v>7</v>
      </c>
    </row>
    <row r="86" spans="1:4" x14ac:dyDescent="0.3">
      <c r="A86" t="s">
        <v>143</v>
      </c>
      <c r="B86" t="s">
        <v>144</v>
      </c>
      <c r="C86">
        <v>7</v>
      </c>
      <c r="D86">
        <v>15</v>
      </c>
    </row>
    <row r="87" spans="1:4" x14ac:dyDescent="0.3">
      <c r="A87" t="s">
        <v>145</v>
      </c>
      <c r="B87" t="s">
        <v>146</v>
      </c>
      <c r="C87">
        <v>10</v>
      </c>
      <c r="D87">
        <v>16</v>
      </c>
    </row>
    <row r="88" spans="1:4" x14ac:dyDescent="0.3">
      <c r="A88" t="s">
        <v>147</v>
      </c>
      <c r="B88" t="s">
        <v>148</v>
      </c>
      <c r="C88">
        <v>7</v>
      </c>
      <c r="D88">
        <v>16</v>
      </c>
    </row>
    <row r="89" spans="1:4" x14ac:dyDescent="0.3">
      <c r="A89" t="s">
        <v>149</v>
      </c>
      <c r="B89" t="s">
        <v>150</v>
      </c>
      <c r="C89">
        <v>9</v>
      </c>
      <c r="D89">
        <v>22</v>
      </c>
    </row>
    <row r="90" spans="1:4" x14ac:dyDescent="0.3">
      <c r="A90" t="s">
        <v>151</v>
      </c>
      <c r="B90" t="s">
        <v>152</v>
      </c>
      <c r="C90">
        <v>8</v>
      </c>
      <c r="D90">
        <v>17</v>
      </c>
    </row>
    <row r="91" spans="1:4" x14ac:dyDescent="0.3">
      <c r="A91" t="s">
        <v>153</v>
      </c>
      <c r="B91" t="s">
        <v>153</v>
      </c>
      <c r="C91">
        <v>9</v>
      </c>
      <c r="D91">
        <v>9</v>
      </c>
    </row>
    <row r="92" spans="1:4" x14ac:dyDescent="0.3">
      <c r="A92" t="s">
        <v>154</v>
      </c>
      <c r="B92" t="s">
        <v>155</v>
      </c>
      <c r="C92">
        <v>7</v>
      </c>
      <c r="D92">
        <v>18</v>
      </c>
    </row>
    <row r="93" spans="1:4" x14ac:dyDescent="0.3">
      <c r="A93" t="s">
        <v>156</v>
      </c>
      <c r="B93" t="s">
        <v>156</v>
      </c>
      <c r="C93">
        <v>9</v>
      </c>
      <c r="D93">
        <v>9</v>
      </c>
    </row>
    <row r="94" spans="1:4" x14ac:dyDescent="0.3">
      <c r="A94" t="s">
        <v>157</v>
      </c>
      <c r="B94" t="s">
        <v>157</v>
      </c>
      <c r="C94">
        <v>10</v>
      </c>
      <c r="D94">
        <v>10</v>
      </c>
    </row>
    <row r="95" spans="1:4" x14ac:dyDescent="0.3">
      <c r="A95" t="s">
        <v>158</v>
      </c>
      <c r="B95" t="s">
        <v>159</v>
      </c>
      <c r="C95">
        <v>5</v>
      </c>
      <c r="D95">
        <v>10</v>
      </c>
    </row>
    <row r="96" spans="1:4" x14ac:dyDescent="0.3">
      <c r="A96" t="s">
        <v>160</v>
      </c>
      <c r="B96" t="s">
        <v>161</v>
      </c>
      <c r="C96">
        <v>7</v>
      </c>
      <c r="D96">
        <v>14</v>
      </c>
    </row>
    <row r="97" spans="1:4" x14ac:dyDescent="0.3">
      <c r="A97" t="s">
        <v>162</v>
      </c>
      <c r="B97" t="s">
        <v>163</v>
      </c>
      <c r="C97">
        <v>6</v>
      </c>
      <c r="D97">
        <v>12</v>
      </c>
    </row>
    <row r="98" spans="1:4" x14ac:dyDescent="0.3">
      <c r="A98" t="s">
        <v>673</v>
      </c>
      <c r="B98" t="s">
        <v>164</v>
      </c>
      <c r="C98">
        <v>10</v>
      </c>
      <c r="D98">
        <v>11</v>
      </c>
    </row>
    <row r="99" spans="1:4" x14ac:dyDescent="0.3">
      <c r="A99" t="s">
        <v>165</v>
      </c>
      <c r="B99" t="s">
        <v>166</v>
      </c>
      <c r="C99">
        <v>9</v>
      </c>
      <c r="D99">
        <v>16</v>
      </c>
    </row>
    <row r="100" spans="1:4" x14ac:dyDescent="0.3">
      <c r="A100" t="s">
        <v>167</v>
      </c>
      <c r="B100" t="s">
        <v>168</v>
      </c>
      <c r="C100">
        <v>8</v>
      </c>
      <c r="D100">
        <v>23</v>
      </c>
    </row>
    <row r="101" spans="1:4" x14ac:dyDescent="0.3">
      <c r="A101" t="s">
        <v>2821</v>
      </c>
      <c r="B101" t="s">
        <v>2822</v>
      </c>
      <c r="C101">
        <v>6</v>
      </c>
      <c r="D101">
        <v>30</v>
      </c>
    </row>
    <row r="102" spans="1:4" x14ac:dyDescent="0.3">
      <c r="A102" t="s">
        <v>169</v>
      </c>
      <c r="B102" t="s">
        <v>170</v>
      </c>
      <c r="C102">
        <v>4</v>
      </c>
      <c r="D102">
        <v>11</v>
      </c>
    </row>
    <row r="103" spans="1:4" x14ac:dyDescent="0.3">
      <c r="A103" t="s">
        <v>171</v>
      </c>
      <c r="B103" t="s">
        <v>172</v>
      </c>
      <c r="C103">
        <v>7</v>
      </c>
      <c r="D103">
        <v>11</v>
      </c>
    </row>
    <row r="104" spans="1:4" x14ac:dyDescent="0.3">
      <c r="A104" t="s">
        <v>3203</v>
      </c>
      <c r="B104" t="s">
        <v>3204</v>
      </c>
      <c r="C104">
        <v>10</v>
      </c>
      <c r="D104">
        <v>16</v>
      </c>
    </row>
    <row r="105" spans="1:4" x14ac:dyDescent="0.3">
      <c r="A105" t="s">
        <v>173</v>
      </c>
      <c r="B105" t="s">
        <v>173</v>
      </c>
      <c r="C105">
        <v>8</v>
      </c>
      <c r="D105">
        <v>8</v>
      </c>
    </row>
    <row r="106" spans="1:4" x14ac:dyDescent="0.3">
      <c r="A106" t="s">
        <v>174</v>
      </c>
      <c r="B106" t="s">
        <v>1116</v>
      </c>
      <c r="C106">
        <v>9</v>
      </c>
      <c r="D106">
        <v>13</v>
      </c>
    </row>
    <row r="107" spans="1:4" x14ac:dyDescent="0.3">
      <c r="A107" t="s">
        <v>175</v>
      </c>
      <c r="B107" t="s">
        <v>175</v>
      </c>
      <c r="C107">
        <v>9</v>
      </c>
      <c r="D107">
        <v>9</v>
      </c>
    </row>
    <row r="108" spans="1:4" x14ac:dyDescent="0.3">
      <c r="A108" t="s">
        <v>3298</v>
      </c>
      <c r="B108" t="s">
        <v>3298</v>
      </c>
      <c r="C108">
        <v>8</v>
      </c>
      <c r="D108">
        <v>8</v>
      </c>
    </row>
    <row r="109" spans="1:4" x14ac:dyDescent="0.3">
      <c r="A109" t="s">
        <v>18</v>
      </c>
      <c r="B109" t="s">
        <v>1117</v>
      </c>
      <c r="C109">
        <v>4</v>
      </c>
      <c r="D109">
        <v>14</v>
      </c>
    </row>
    <row r="110" spans="1:4" x14ac:dyDescent="0.3">
      <c r="A110" t="s">
        <v>176</v>
      </c>
      <c r="B110" t="s">
        <v>177</v>
      </c>
      <c r="C110">
        <v>7</v>
      </c>
      <c r="D110">
        <v>19</v>
      </c>
    </row>
    <row r="111" spans="1:4" x14ac:dyDescent="0.3">
      <c r="A111" t="s">
        <v>674</v>
      </c>
      <c r="B111" t="s">
        <v>178</v>
      </c>
      <c r="C111">
        <v>8</v>
      </c>
      <c r="D111">
        <v>8</v>
      </c>
    </row>
    <row r="112" spans="1:4" x14ac:dyDescent="0.3">
      <c r="A112" t="s">
        <v>179</v>
      </c>
      <c r="B112" t="s">
        <v>180</v>
      </c>
      <c r="C112">
        <v>6</v>
      </c>
      <c r="D112">
        <v>15</v>
      </c>
    </row>
    <row r="113" spans="1:4" x14ac:dyDescent="0.3">
      <c r="A113" t="s">
        <v>181</v>
      </c>
      <c r="B113" t="s">
        <v>182</v>
      </c>
      <c r="C113">
        <v>8</v>
      </c>
      <c r="D113">
        <v>20</v>
      </c>
    </row>
    <row r="114" spans="1:4" x14ac:dyDescent="0.3">
      <c r="A114" t="s">
        <v>183</v>
      </c>
      <c r="B114" t="s">
        <v>184</v>
      </c>
      <c r="C114">
        <v>9</v>
      </c>
      <c r="D114">
        <v>12</v>
      </c>
    </row>
    <row r="115" spans="1:4" x14ac:dyDescent="0.3">
      <c r="A115" t="s">
        <v>185</v>
      </c>
      <c r="B115" t="s">
        <v>186</v>
      </c>
      <c r="C115">
        <v>5</v>
      </c>
      <c r="D115">
        <v>10</v>
      </c>
    </row>
    <row r="116" spans="1:4" x14ac:dyDescent="0.3">
      <c r="A116" t="s">
        <v>187</v>
      </c>
      <c r="B116" t="s">
        <v>188</v>
      </c>
      <c r="C116">
        <v>7</v>
      </c>
      <c r="D116">
        <v>22</v>
      </c>
    </row>
    <row r="117" spans="1:4" x14ac:dyDescent="0.3">
      <c r="A117" t="s">
        <v>189</v>
      </c>
      <c r="B117" t="s">
        <v>190</v>
      </c>
      <c r="C117">
        <v>7</v>
      </c>
      <c r="D117">
        <v>11</v>
      </c>
    </row>
    <row r="118" spans="1:4" x14ac:dyDescent="0.3">
      <c r="A118" t="s">
        <v>675</v>
      </c>
      <c r="B118" t="s">
        <v>191</v>
      </c>
      <c r="C118">
        <v>9</v>
      </c>
      <c r="D118">
        <v>9</v>
      </c>
    </row>
    <row r="119" spans="1:4" x14ac:dyDescent="0.3">
      <c r="A119" t="s">
        <v>2873</v>
      </c>
      <c r="B119" t="s">
        <v>2874</v>
      </c>
      <c r="C119">
        <v>7</v>
      </c>
      <c r="D119">
        <v>12</v>
      </c>
    </row>
    <row r="120" spans="1:4" x14ac:dyDescent="0.3">
      <c r="A120" t="s">
        <v>192</v>
      </c>
      <c r="B120" t="s">
        <v>193</v>
      </c>
      <c r="C120">
        <v>6</v>
      </c>
      <c r="D120">
        <v>26</v>
      </c>
    </row>
    <row r="121" spans="1:4" x14ac:dyDescent="0.3">
      <c r="A121" t="s">
        <v>1876</v>
      </c>
      <c r="B121" t="s">
        <v>1877</v>
      </c>
      <c r="C121">
        <v>7</v>
      </c>
      <c r="D121">
        <v>22</v>
      </c>
    </row>
    <row r="122" spans="1:4" x14ac:dyDescent="0.3">
      <c r="A122" t="s">
        <v>676</v>
      </c>
      <c r="B122" t="s">
        <v>194</v>
      </c>
      <c r="C122">
        <v>8</v>
      </c>
      <c r="D122">
        <v>17</v>
      </c>
    </row>
    <row r="123" spans="1:4" x14ac:dyDescent="0.3">
      <c r="A123" t="s">
        <v>677</v>
      </c>
      <c r="B123" t="s">
        <v>195</v>
      </c>
      <c r="C123">
        <v>9</v>
      </c>
      <c r="D123">
        <v>14</v>
      </c>
    </row>
    <row r="124" spans="1:4" x14ac:dyDescent="0.3">
      <c r="A124" t="s">
        <v>196</v>
      </c>
      <c r="B124" t="s">
        <v>197</v>
      </c>
      <c r="C124">
        <v>8</v>
      </c>
      <c r="D124">
        <v>16</v>
      </c>
    </row>
    <row r="125" spans="1:4" x14ac:dyDescent="0.3">
      <c r="A125" t="s">
        <v>678</v>
      </c>
      <c r="B125" t="s">
        <v>198</v>
      </c>
      <c r="C125">
        <v>10</v>
      </c>
      <c r="D125">
        <v>16</v>
      </c>
    </row>
    <row r="126" spans="1:4" x14ac:dyDescent="0.3">
      <c r="A126" t="s">
        <v>199</v>
      </c>
      <c r="B126" t="s">
        <v>199</v>
      </c>
      <c r="C126">
        <v>6</v>
      </c>
      <c r="D126">
        <v>6</v>
      </c>
    </row>
    <row r="127" spans="1:4" x14ac:dyDescent="0.3">
      <c r="A127" t="s">
        <v>679</v>
      </c>
      <c r="B127" t="s">
        <v>200</v>
      </c>
      <c r="C127">
        <v>10</v>
      </c>
      <c r="D127">
        <v>13</v>
      </c>
    </row>
    <row r="128" spans="1:4" x14ac:dyDescent="0.3">
      <c r="A128" t="s">
        <v>680</v>
      </c>
      <c r="B128" t="s">
        <v>201</v>
      </c>
      <c r="C128">
        <v>10</v>
      </c>
      <c r="D128">
        <v>15</v>
      </c>
    </row>
    <row r="129" spans="1:4" x14ac:dyDescent="0.3">
      <c r="A129" t="s">
        <v>202</v>
      </c>
      <c r="B129" t="s">
        <v>202</v>
      </c>
      <c r="C129">
        <v>5</v>
      </c>
      <c r="D129">
        <v>5</v>
      </c>
    </row>
    <row r="130" spans="1:4" x14ac:dyDescent="0.3">
      <c r="A130" t="s">
        <v>681</v>
      </c>
      <c r="B130" t="s">
        <v>203</v>
      </c>
      <c r="C130">
        <v>10</v>
      </c>
      <c r="D130">
        <v>33</v>
      </c>
    </row>
    <row r="131" spans="1:4" x14ac:dyDescent="0.3">
      <c r="A131" t="s">
        <v>204</v>
      </c>
      <c r="B131" t="s">
        <v>205</v>
      </c>
      <c r="C131">
        <v>10</v>
      </c>
      <c r="D131">
        <v>11</v>
      </c>
    </row>
    <row r="132" spans="1:4" x14ac:dyDescent="0.3">
      <c r="A132" t="s">
        <v>206</v>
      </c>
      <c r="B132" t="s">
        <v>207</v>
      </c>
      <c r="C132">
        <v>7</v>
      </c>
      <c r="D132">
        <v>14</v>
      </c>
    </row>
    <row r="133" spans="1:4" x14ac:dyDescent="0.3">
      <c r="A133" t="s">
        <v>208</v>
      </c>
      <c r="B133" t="s">
        <v>208</v>
      </c>
      <c r="C133">
        <v>5</v>
      </c>
      <c r="D133">
        <v>5</v>
      </c>
    </row>
    <row r="134" spans="1:4" x14ac:dyDescent="0.3">
      <c r="A134" t="s">
        <v>209</v>
      </c>
      <c r="B134" t="s">
        <v>2428</v>
      </c>
      <c r="C134">
        <v>5</v>
      </c>
      <c r="D134">
        <v>20</v>
      </c>
    </row>
    <row r="135" spans="1:4" x14ac:dyDescent="0.3">
      <c r="A135" t="s">
        <v>210</v>
      </c>
      <c r="B135" t="s">
        <v>211</v>
      </c>
      <c r="C135">
        <v>8</v>
      </c>
      <c r="D135">
        <v>22</v>
      </c>
    </row>
    <row r="136" spans="1:4" x14ac:dyDescent="0.3">
      <c r="A136" t="s">
        <v>212</v>
      </c>
      <c r="B136" t="s">
        <v>212</v>
      </c>
      <c r="C136">
        <v>5</v>
      </c>
      <c r="D136">
        <v>5</v>
      </c>
    </row>
    <row r="137" spans="1:4" x14ac:dyDescent="0.3">
      <c r="A137" t="s">
        <v>1878</v>
      </c>
      <c r="B137" t="s">
        <v>1879</v>
      </c>
      <c r="C137">
        <v>7</v>
      </c>
      <c r="D137">
        <v>20</v>
      </c>
    </row>
    <row r="138" spans="1:4" x14ac:dyDescent="0.3">
      <c r="A138" t="s">
        <v>682</v>
      </c>
      <c r="B138" t="s">
        <v>213</v>
      </c>
      <c r="C138">
        <v>9</v>
      </c>
      <c r="D138">
        <v>9</v>
      </c>
    </row>
    <row r="139" spans="1:4" x14ac:dyDescent="0.3">
      <c r="A139" t="s">
        <v>214</v>
      </c>
      <c r="B139" t="s">
        <v>215</v>
      </c>
      <c r="C139">
        <v>10</v>
      </c>
      <c r="D139">
        <v>12</v>
      </c>
    </row>
    <row r="140" spans="1:4" x14ac:dyDescent="0.3">
      <c r="A140" t="s">
        <v>216</v>
      </c>
      <c r="B140" t="s">
        <v>1118</v>
      </c>
      <c r="C140">
        <v>7</v>
      </c>
      <c r="D140">
        <v>40</v>
      </c>
    </row>
    <row r="141" spans="1:4" x14ac:dyDescent="0.3">
      <c r="A141" t="s">
        <v>217</v>
      </c>
      <c r="B141" t="s">
        <v>217</v>
      </c>
      <c r="C141">
        <v>7</v>
      </c>
      <c r="D141">
        <v>7</v>
      </c>
    </row>
    <row r="142" spans="1:4" x14ac:dyDescent="0.3">
      <c r="A142" t="s">
        <v>3349</v>
      </c>
      <c r="B142" t="s">
        <v>3350</v>
      </c>
      <c r="C142">
        <v>5</v>
      </c>
      <c r="D142">
        <v>19</v>
      </c>
    </row>
    <row r="143" spans="1:4" x14ac:dyDescent="0.3">
      <c r="A143" t="s">
        <v>218</v>
      </c>
      <c r="B143" t="s">
        <v>218</v>
      </c>
      <c r="C143">
        <v>7</v>
      </c>
      <c r="D143">
        <v>7</v>
      </c>
    </row>
    <row r="144" spans="1:4" x14ac:dyDescent="0.3">
      <c r="A144" t="s">
        <v>219</v>
      </c>
      <c r="B144" t="s">
        <v>2429</v>
      </c>
      <c r="C144">
        <v>8</v>
      </c>
      <c r="D144">
        <v>15</v>
      </c>
    </row>
    <row r="145" spans="1:4" x14ac:dyDescent="0.3">
      <c r="A145" t="s">
        <v>220</v>
      </c>
      <c r="B145" t="s">
        <v>221</v>
      </c>
      <c r="C145">
        <v>7</v>
      </c>
      <c r="D145">
        <v>29</v>
      </c>
    </row>
    <row r="146" spans="1:4" x14ac:dyDescent="0.3">
      <c r="A146" t="s">
        <v>222</v>
      </c>
      <c r="B146" t="s">
        <v>222</v>
      </c>
      <c r="C146">
        <v>5</v>
      </c>
      <c r="D146">
        <v>5</v>
      </c>
    </row>
    <row r="147" spans="1:4" x14ac:dyDescent="0.3">
      <c r="A147" t="s">
        <v>223</v>
      </c>
      <c r="B147" t="s">
        <v>224</v>
      </c>
      <c r="C147">
        <v>5</v>
      </c>
      <c r="D147">
        <v>28</v>
      </c>
    </row>
    <row r="148" spans="1:4" x14ac:dyDescent="0.3">
      <c r="A148" t="s">
        <v>225</v>
      </c>
      <c r="B148" t="s">
        <v>225</v>
      </c>
      <c r="C148">
        <v>7</v>
      </c>
      <c r="D148">
        <v>7</v>
      </c>
    </row>
    <row r="149" spans="1:4" x14ac:dyDescent="0.3">
      <c r="A149" t="s">
        <v>3351</v>
      </c>
      <c r="B149" t="s">
        <v>3352</v>
      </c>
      <c r="C149">
        <v>10</v>
      </c>
      <c r="D149">
        <v>11</v>
      </c>
    </row>
    <row r="150" spans="1:4" x14ac:dyDescent="0.3">
      <c r="A150" t="s">
        <v>226</v>
      </c>
      <c r="B150" t="s">
        <v>227</v>
      </c>
      <c r="C150">
        <v>7</v>
      </c>
      <c r="D150">
        <v>16</v>
      </c>
    </row>
    <row r="151" spans="1:4" x14ac:dyDescent="0.3">
      <c r="A151" t="s">
        <v>683</v>
      </c>
      <c r="B151" t="s">
        <v>228</v>
      </c>
      <c r="C151">
        <v>9</v>
      </c>
      <c r="D151">
        <v>9</v>
      </c>
    </row>
    <row r="152" spans="1:4" x14ac:dyDescent="0.3">
      <c r="A152" t="s">
        <v>684</v>
      </c>
      <c r="B152" t="s">
        <v>229</v>
      </c>
      <c r="C152">
        <v>9</v>
      </c>
      <c r="D152">
        <v>15</v>
      </c>
    </row>
    <row r="153" spans="1:4" x14ac:dyDescent="0.3">
      <c r="A153" t="s">
        <v>230</v>
      </c>
      <c r="B153" t="s">
        <v>230</v>
      </c>
      <c r="C153">
        <v>6</v>
      </c>
      <c r="D153">
        <v>6</v>
      </c>
    </row>
    <row r="154" spans="1:4" x14ac:dyDescent="0.3">
      <c r="A154" t="s">
        <v>231</v>
      </c>
      <c r="B154" t="s">
        <v>231</v>
      </c>
      <c r="C154">
        <v>7</v>
      </c>
      <c r="D154">
        <v>7</v>
      </c>
    </row>
    <row r="155" spans="1:4" x14ac:dyDescent="0.3">
      <c r="A155" t="s">
        <v>641</v>
      </c>
      <c r="B155" t="s">
        <v>747</v>
      </c>
      <c r="C155">
        <v>10</v>
      </c>
      <c r="D155">
        <v>18</v>
      </c>
    </row>
    <row r="156" spans="1:4" x14ac:dyDescent="0.3">
      <c r="A156" t="s">
        <v>3299</v>
      </c>
      <c r="B156" t="s">
        <v>3300</v>
      </c>
      <c r="C156">
        <v>3</v>
      </c>
      <c r="D156">
        <v>29</v>
      </c>
    </row>
    <row r="157" spans="1:4" x14ac:dyDescent="0.3">
      <c r="A157" t="s">
        <v>232</v>
      </c>
      <c r="B157" t="s">
        <v>1119</v>
      </c>
      <c r="C157">
        <v>10</v>
      </c>
      <c r="D157">
        <v>31</v>
      </c>
    </row>
    <row r="158" spans="1:4" x14ac:dyDescent="0.3">
      <c r="A158" t="s">
        <v>233</v>
      </c>
      <c r="B158" t="s">
        <v>1120</v>
      </c>
      <c r="C158">
        <v>9</v>
      </c>
      <c r="D158">
        <v>18</v>
      </c>
    </row>
    <row r="159" spans="1:4" x14ac:dyDescent="0.3">
      <c r="A159" t="s">
        <v>234</v>
      </c>
      <c r="B159" t="s">
        <v>234</v>
      </c>
      <c r="C159">
        <v>6</v>
      </c>
      <c r="D159">
        <v>6</v>
      </c>
    </row>
    <row r="160" spans="1:4" x14ac:dyDescent="0.3">
      <c r="A160" t="s">
        <v>235</v>
      </c>
      <c r="B160" t="s">
        <v>236</v>
      </c>
      <c r="C160">
        <v>8</v>
      </c>
      <c r="D160">
        <v>13</v>
      </c>
    </row>
    <row r="161" spans="1:4" x14ac:dyDescent="0.3">
      <c r="A161" t="s">
        <v>237</v>
      </c>
      <c r="B161" t="s">
        <v>238</v>
      </c>
      <c r="C161">
        <v>8</v>
      </c>
      <c r="D161">
        <v>13</v>
      </c>
    </row>
    <row r="162" spans="1:4" x14ac:dyDescent="0.3">
      <c r="A162" t="s">
        <v>685</v>
      </c>
      <c r="B162" t="s">
        <v>239</v>
      </c>
      <c r="C162">
        <v>9</v>
      </c>
      <c r="D162">
        <v>9</v>
      </c>
    </row>
    <row r="163" spans="1:4" x14ac:dyDescent="0.3">
      <c r="A163" t="s">
        <v>240</v>
      </c>
      <c r="B163" t="s">
        <v>241</v>
      </c>
      <c r="C163">
        <v>9</v>
      </c>
      <c r="D163">
        <v>16</v>
      </c>
    </row>
    <row r="164" spans="1:4" x14ac:dyDescent="0.3">
      <c r="A164" t="s">
        <v>3316</v>
      </c>
      <c r="B164" t="s">
        <v>3316</v>
      </c>
      <c r="C164">
        <v>7</v>
      </c>
      <c r="D164">
        <v>7</v>
      </c>
    </row>
    <row r="165" spans="1:4" x14ac:dyDescent="0.3">
      <c r="A165" t="s">
        <v>686</v>
      </c>
      <c r="B165" t="s">
        <v>242</v>
      </c>
      <c r="C165">
        <v>10</v>
      </c>
      <c r="D165">
        <v>17</v>
      </c>
    </row>
    <row r="166" spans="1:4" x14ac:dyDescent="0.3">
      <c r="A166" t="s">
        <v>687</v>
      </c>
      <c r="B166" t="s">
        <v>243</v>
      </c>
      <c r="C166">
        <v>9</v>
      </c>
      <c r="D166">
        <v>16</v>
      </c>
    </row>
    <row r="167" spans="1:4" x14ac:dyDescent="0.3">
      <c r="A167" t="s">
        <v>688</v>
      </c>
      <c r="B167" t="s">
        <v>244</v>
      </c>
      <c r="C167">
        <v>9</v>
      </c>
      <c r="D167">
        <v>12</v>
      </c>
    </row>
    <row r="168" spans="1:4" x14ac:dyDescent="0.3">
      <c r="A168" t="s">
        <v>245</v>
      </c>
      <c r="B168" t="s">
        <v>245</v>
      </c>
      <c r="C168">
        <v>5</v>
      </c>
      <c r="D168">
        <v>5</v>
      </c>
    </row>
    <row r="169" spans="1:4" x14ac:dyDescent="0.3">
      <c r="A169" t="s">
        <v>246</v>
      </c>
      <c r="B169" t="s">
        <v>247</v>
      </c>
      <c r="C169">
        <v>7</v>
      </c>
      <c r="D169">
        <v>16</v>
      </c>
    </row>
    <row r="170" spans="1:4" x14ac:dyDescent="0.3">
      <c r="A170" t="s">
        <v>689</v>
      </c>
      <c r="B170" t="s">
        <v>248</v>
      </c>
      <c r="C170">
        <v>10</v>
      </c>
      <c r="D170">
        <v>13</v>
      </c>
    </row>
    <row r="171" spans="1:4" x14ac:dyDescent="0.3">
      <c r="A171" t="s">
        <v>690</v>
      </c>
      <c r="B171" t="s">
        <v>249</v>
      </c>
      <c r="C171">
        <v>9</v>
      </c>
      <c r="D171">
        <v>26</v>
      </c>
    </row>
    <row r="172" spans="1:4" x14ac:dyDescent="0.3">
      <c r="A172" t="s">
        <v>691</v>
      </c>
      <c r="B172" t="s">
        <v>250</v>
      </c>
      <c r="C172">
        <v>9</v>
      </c>
      <c r="D172">
        <v>18</v>
      </c>
    </row>
    <row r="173" spans="1:4" x14ac:dyDescent="0.3">
      <c r="A173" t="s">
        <v>251</v>
      </c>
      <c r="B173" t="s">
        <v>252</v>
      </c>
      <c r="C173">
        <v>8</v>
      </c>
      <c r="D173">
        <v>26</v>
      </c>
    </row>
    <row r="174" spans="1:4" x14ac:dyDescent="0.3">
      <c r="A174" t="s">
        <v>1880</v>
      </c>
      <c r="B174" t="s">
        <v>1881</v>
      </c>
      <c r="C174">
        <v>9</v>
      </c>
      <c r="D174">
        <v>27</v>
      </c>
    </row>
    <row r="175" spans="1:4" x14ac:dyDescent="0.3">
      <c r="A175" t="s">
        <v>3205</v>
      </c>
      <c r="B175" t="s">
        <v>3206</v>
      </c>
      <c r="C175">
        <v>8</v>
      </c>
      <c r="D175">
        <v>32</v>
      </c>
    </row>
    <row r="176" spans="1:4" x14ac:dyDescent="0.3">
      <c r="A176" t="s">
        <v>253</v>
      </c>
      <c r="B176" t="s">
        <v>254</v>
      </c>
      <c r="C176">
        <v>6</v>
      </c>
      <c r="D176">
        <v>9</v>
      </c>
    </row>
    <row r="177" spans="1:4" x14ac:dyDescent="0.3">
      <c r="A177" t="s">
        <v>692</v>
      </c>
      <c r="B177" t="s">
        <v>255</v>
      </c>
      <c r="C177">
        <v>10</v>
      </c>
      <c r="D177">
        <v>10</v>
      </c>
    </row>
    <row r="178" spans="1:4" x14ac:dyDescent="0.3">
      <c r="A178" t="s">
        <v>2875</v>
      </c>
      <c r="B178" t="s">
        <v>2876</v>
      </c>
      <c r="C178">
        <v>8</v>
      </c>
      <c r="D178">
        <v>14</v>
      </c>
    </row>
    <row r="179" spans="1:4" x14ac:dyDescent="0.3">
      <c r="A179" t="s">
        <v>693</v>
      </c>
      <c r="B179" t="s">
        <v>256</v>
      </c>
      <c r="C179">
        <v>10</v>
      </c>
      <c r="D179">
        <v>15</v>
      </c>
    </row>
    <row r="180" spans="1:4" x14ac:dyDescent="0.3">
      <c r="A180" t="s">
        <v>257</v>
      </c>
      <c r="B180" t="s">
        <v>257</v>
      </c>
      <c r="C180">
        <v>5</v>
      </c>
      <c r="D180">
        <v>5</v>
      </c>
    </row>
    <row r="181" spans="1:4" x14ac:dyDescent="0.3">
      <c r="A181" t="s">
        <v>694</v>
      </c>
      <c r="B181" t="s">
        <v>258</v>
      </c>
      <c r="C181">
        <v>9</v>
      </c>
      <c r="D181">
        <v>28</v>
      </c>
    </row>
    <row r="182" spans="1:4" x14ac:dyDescent="0.3">
      <c r="A182" t="s">
        <v>259</v>
      </c>
      <c r="B182" t="s">
        <v>259</v>
      </c>
      <c r="C182">
        <v>4</v>
      </c>
      <c r="D182">
        <v>4</v>
      </c>
    </row>
    <row r="183" spans="1:4" x14ac:dyDescent="0.3">
      <c r="A183" t="s">
        <v>260</v>
      </c>
      <c r="B183" t="s">
        <v>261</v>
      </c>
      <c r="C183">
        <v>8</v>
      </c>
      <c r="D183">
        <v>17</v>
      </c>
    </row>
    <row r="184" spans="1:4" x14ac:dyDescent="0.3">
      <c r="A184" t="s">
        <v>262</v>
      </c>
      <c r="B184" t="s">
        <v>262</v>
      </c>
      <c r="C184">
        <v>9</v>
      </c>
      <c r="D184">
        <v>9</v>
      </c>
    </row>
    <row r="185" spans="1:4" x14ac:dyDescent="0.3">
      <c r="A185" t="s">
        <v>263</v>
      </c>
      <c r="B185" t="s">
        <v>264</v>
      </c>
      <c r="C185">
        <v>6</v>
      </c>
      <c r="D185">
        <v>19</v>
      </c>
    </row>
    <row r="186" spans="1:4" x14ac:dyDescent="0.3">
      <c r="A186" t="s">
        <v>2823</v>
      </c>
      <c r="B186" t="s">
        <v>2824</v>
      </c>
      <c r="C186">
        <v>9</v>
      </c>
      <c r="D186">
        <v>24</v>
      </c>
    </row>
    <row r="187" spans="1:4" x14ac:dyDescent="0.3">
      <c r="A187" t="s">
        <v>265</v>
      </c>
      <c r="B187" t="s">
        <v>265</v>
      </c>
      <c r="C187">
        <v>6</v>
      </c>
      <c r="D187">
        <v>6</v>
      </c>
    </row>
    <row r="188" spans="1:4" x14ac:dyDescent="0.3">
      <c r="A188" t="s">
        <v>630</v>
      </c>
      <c r="B188" t="s">
        <v>748</v>
      </c>
      <c r="C188">
        <v>8</v>
      </c>
      <c r="D188">
        <v>33</v>
      </c>
    </row>
    <row r="189" spans="1:4" x14ac:dyDescent="0.3">
      <c r="A189" t="s">
        <v>267</v>
      </c>
      <c r="B189" t="s">
        <v>2430</v>
      </c>
      <c r="C189">
        <v>5</v>
      </c>
      <c r="D189">
        <v>16</v>
      </c>
    </row>
    <row r="190" spans="1:4" x14ac:dyDescent="0.3">
      <c r="A190" t="s">
        <v>268</v>
      </c>
      <c r="B190" t="s">
        <v>269</v>
      </c>
      <c r="C190">
        <v>9</v>
      </c>
      <c r="D190">
        <v>14</v>
      </c>
    </row>
    <row r="191" spans="1:4" x14ac:dyDescent="0.3">
      <c r="A191" t="s">
        <v>696</v>
      </c>
      <c r="B191" t="s">
        <v>270</v>
      </c>
      <c r="C191">
        <v>8</v>
      </c>
      <c r="D191">
        <v>14</v>
      </c>
    </row>
    <row r="192" spans="1:4" x14ac:dyDescent="0.3">
      <c r="A192" t="s">
        <v>271</v>
      </c>
      <c r="B192" t="s">
        <v>272</v>
      </c>
      <c r="C192">
        <v>2</v>
      </c>
      <c r="D192">
        <v>16</v>
      </c>
    </row>
    <row r="193" spans="1:4" x14ac:dyDescent="0.3">
      <c r="A193" t="s">
        <v>273</v>
      </c>
      <c r="B193" t="s">
        <v>274</v>
      </c>
      <c r="C193">
        <v>3</v>
      </c>
      <c r="D193">
        <v>53</v>
      </c>
    </row>
    <row r="194" spans="1:4" x14ac:dyDescent="0.3">
      <c r="A194" t="s">
        <v>275</v>
      </c>
      <c r="B194" t="s">
        <v>275</v>
      </c>
      <c r="C194">
        <v>7</v>
      </c>
      <c r="D194">
        <v>7</v>
      </c>
    </row>
    <row r="195" spans="1:4" x14ac:dyDescent="0.3">
      <c r="A195" t="s">
        <v>2926</v>
      </c>
      <c r="B195" t="s">
        <v>2927</v>
      </c>
      <c r="C195">
        <v>10</v>
      </c>
      <c r="D195">
        <v>24</v>
      </c>
    </row>
    <row r="196" spans="1:4" x14ac:dyDescent="0.3">
      <c r="A196" t="s">
        <v>276</v>
      </c>
      <c r="B196" t="s">
        <v>277</v>
      </c>
      <c r="C196">
        <v>6</v>
      </c>
      <c r="D196">
        <v>30</v>
      </c>
    </row>
    <row r="197" spans="1:4" x14ac:dyDescent="0.3">
      <c r="A197" t="s">
        <v>278</v>
      </c>
      <c r="B197" t="s">
        <v>278</v>
      </c>
      <c r="C197">
        <v>3</v>
      </c>
      <c r="D197">
        <v>3</v>
      </c>
    </row>
    <row r="198" spans="1:4" x14ac:dyDescent="0.3">
      <c r="A198" t="s">
        <v>279</v>
      </c>
      <c r="B198" t="s">
        <v>280</v>
      </c>
      <c r="C198">
        <v>8</v>
      </c>
      <c r="D198">
        <v>9</v>
      </c>
    </row>
    <row r="199" spans="1:4" x14ac:dyDescent="0.3">
      <c r="A199" t="s">
        <v>281</v>
      </c>
      <c r="B199" t="s">
        <v>2431</v>
      </c>
      <c r="C199">
        <v>3</v>
      </c>
      <c r="D199">
        <v>9</v>
      </c>
    </row>
    <row r="200" spans="1:4" x14ac:dyDescent="0.3">
      <c r="A200" t="s">
        <v>282</v>
      </c>
      <c r="B200" t="s">
        <v>282</v>
      </c>
      <c r="C200">
        <v>7</v>
      </c>
      <c r="D200">
        <v>7</v>
      </c>
    </row>
    <row r="201" spans="1:4" x14ac:dyDescent="0.3">
      <c r="A201" t="s">
        <v>283</v>
      </c>
      <c r="B201" t="s">
        <v>284</v>
      </c>
      <c r="C201">
        <v>5</v>
      </c>
      <c r="D201">
        <v>14</v>
      </c>
    </row>
    <row r="202" spans="1:4" x14ac:dyDescent="0.3">
      <c r="A202" t="s">
        <v>697</v>
      </c>
      <c r="B202" t="s">
        <v>285</v>
      </c>
      <c r="C202">
        <v>9</v>
      </c>
      <c r="D202">
        <v>12</v>
      </c>
    </row>
    <row r="203" spans="1:4" x14ac:dyDescent="0.3">
      <c r="A203" t="s">
        <v>698</v>
      </c>
      <c r="B203" t="s">
        <v>286</v>
      </c>
      <c r="C203">
        <v>10</v>
      </c>
      <c r="D203">
        <v>11</v>
      </c>
    </row>
    <row r="204" spans="1:4" x14ac:dyDescent="0.3">
      <c r="A204" t="s">
        <v>287</v>
      </c>
      <c r="B204" t="s">
        <v>288</v>
      </c>
      <c r="C204">
        <v>6</v>
      </c>
      <c r="D204">
        <v>9</v>
      </c>
    </row>
    <row r="205" spans="1:4" x14ac:dyDescent="0.3">
      <c r="A205" t="s">
        <v>289</v>
      </c>
      <c r="B205" t="s">
        <v>290</v>
      </c>
      <c r="C205">
        <v>6</v>
      </c>
      <c r="D205">
        <v>20</v>
      </c>
    </row>
    <row r="206" spans="1:4" x14ac:dyDescent="0.3">
      <c r="A206" t="s">
        <v>699</v>
      </c>
      <c r="B206" t="s">
        <v>291</v>
      </c>
      <c r="C206">
        <v>9</v>
      </c>
      <c r="D206">
        <v>12</v>
      </c>
    </row>
    <row r="207" spans="1:4" x14ac:dyDescent="0.3">
      <c r="A207" t="s">
        <v>292</v>
      </c>
      <c r="B207" t="s">
        <v>292</v>
      </c>
      <c r="C207">
        <v>9</v>
      </c>
      <c r="D207">
        <v>9</v>
      </c>
    </row>
    <row r="208" spans="1:4" x14ac:dyDescent="0.3">
      <c r="A208" t="s">
        <v>293</v>
      </c>
      <c r="B208" t="s">
        <v>294</v>
      </c>
      <c r="C208">
        <v>8</v>
      </c>
      <c r="D208">
        <v>14</v>
      </c>
    </row>
    <row r="209" spans="1:4" x14ac:dyDescent="0.3">
      <c r="A209" t="s">
        <v>295</v>
      </c>
      <c r="B209" t="s">
        <v>2432</v>
      </c>
      <c r="C209">
        <v>8</v>
      </c>
      <c r="D209">
        <v>21</v>
      </c>
    </row>
    <row r="210" spans="1:4" x14ac:dyDescent="0.3">
      <c r="A210" t="s">
        <v>296</v>
      </c>
      <c r="B210" t="s">
        <v>297</v>
      </c>
      <c r="C210">
        <v>8</v>
      </c>
      <c r="D210">
        <v>13</v>
      </c>
    </row>
    <row r="211" spans="1:4" x14ac:dyDescent="0.3">
      <c r="A211" t="s">
        <v>2771</v>
      </c>
      <c r="B211" t="s">
        <v>2772</v>
      </c>
      <c r="C211">
        <v>8</v>
      </c>
      <c r="D211">
        <v>17</v>
      </c>
    </row>
    <row r="212" spans="1:4" x14ac:dyDescent="0.3">
      <c r="A212" t="s">
        <v>695</v>
      </c>
      <c r="B212" t="s">
        <v>266</v>
      </c>
      <c r="C212">
        <v>3</v>
      </c>
      <c r="D212">
        <v>6</v>
      </c>
    </row>
    <row r="213" spans="1:4" x14ac:dyDescent="0.3">
      <c r="A213" t="s">
        <v>17</v>
      </c>
      <c r="B213" t="s">
        <v>298</v>
      </c>
      <c r="C213">
        <v>8</v>
      </c>
      <c r="D213">
        <v>18</v>
      </c>
    </row>
    <row r="214" spans="1:4" x14ac:dyDescent="0.3">
      <c r="A214" t="s">
        <v>300</v>
      </c>
      <c r="B214" t="s">
        <v>301</v>
      </c>
      <c r="C214">
        <v>6</v>
      </c>
      <c r="D214">
        <v>12</v>
      </c>
    </row>
    <row r="215" spans="1:4" x14ac:dyDescent="0.3">
      <c r="A215" t="s">
        <v>302</v>
      </c>
      <c r="B215" t="s">
        <v>3317</v>
      </c>
      <c r="C215">
        <v>8</v>
      </c>
      <c r="D215">
        <v>23</v>
      </c>
    </row>
    <row r="216" spans="1:4" x14ac:dyDescent="0.3">
      <c r="A216" t="s">
        <v>303</v>
      </c>
      <c r="B216" t="s">
        <v>2433</v>
      </c>
      <c r="C216">
        <v>8</v>
      </c>
      <c r="D216">
        <v>18</v>
      </c>
    </row>
    <row r="217" spans="1:4" x14ac:dyDescent="0.3">
      <c r="A217" t="s">
        <v>304</v>
      </c>
      <c r="B217" t="s">
        <v>305</v>
      </c>
      <c r="C217">
        <v>6</v>
      </c>
      <c r="D217">
        <v>34</v>
      </c>
    </row>
    <row r="218" spans="1:4" x14ac:dyDescent="0.3">
      <c r="A218" t="s">
        <v>2773</v>
      </c>
      <c r="B218" t="s">
        <v>2774</v>
      </c>
      <c r="C218">
        <v>6</v>
      </c>
      <c r="D218">
        <v>17</v>
      </c>
    </row>
    <row r="219" spans="1:4" x14ac:dyDescent="0.3">
      <c r="A219" t="s">
        <v>306</v>
      </c>
      <c r="B219" t="s">
        <v>306</v>
      </c>
      <c r="C219">
        <v>7</v>
      </c>
      <c r="D219">
        <v>7</v>
      </c>
    </row>
    <row r="220" spans="1:4" x14ac:dyDescent="0.3">
      <c r="A220" t="s">
        <v>307</v>
      </c>
      <c r="B220" t="s">
        <v>308</v>
      </c>
      <c r="C220">
        <v>7</v>
      </c>
      <c r="D220">
        <v>11</v>
      </c>
    </row>
    <row r="221" spans="1:4" x14ac:dyDescent="0.3">
      <c r="A221" t="s">
        <v>309</v>
      </c>
      <c r="B221" t="s">
        <v>310</v>
      </c>
      <c r="C221">
        <v>8</v>
      </c>
      <c r="D221">
        <v>14</v>
      </c>
    </row>
    <row r="222" spans="1:4" x14ac:dyDescent="0.3">
      <c r="A222" t="s">
        <v>701</v>
      </c>
      <c r="B222" t="s">
        <v>702</v>
      </c>
      <c r="C222">
        <v>7</v>
      </c>
      <c r="D222">
        <v>17</v>
      </c>
    </row>
    <row r="223" spans="1:4" x14ac:dyDescent="0.3">
      <c r="A223" t="s">
        <v>703</v>
      </c>
      <c r="B223" t="s">
        <v>311</v>
      </c>
      <c r="C223">
        <v>6</v>
      </c>
      <c r="D223">
        <v>14</v>
      </c>
    </row>
    <row r="224" spans="1:4" x14ac:dyDescent="0.3">
      <c r="A224" t="s">
        <v>700</v>
      </c>
      <c r="B224" t="s">
        <v>299</v>
      </c>
      <c r="C224">
        <v>8</v>
      </c>
      <c r="D224">
        <v>10</v>
      </c>
    </row>
    <row r="225" spans="1:4" x14ac:dyDescent="0.3">
      <c r="A225" t="s">
        <v>704</v>
      </c>
      <c r="B225" t="s">
        <v>312</v>
      </c>
      <c r="C225">
        <v>9</v>
      </c>
      <c r="D225">
        <v>17</v>
      </c>
    </row>
    <row r="226" spans="1:4" x14ac:dyDescent="0.3">
      <c r="A226" t="s">
        <v>313</v>
      </c>
      <c r="B226" t="s">
        <v>313</v>
      </c>
      <c r="C226">
        <v>6</v>
      </c>
      <c r="D226">
        <v>6</v>
      </c>
    </row>
    <row r="227" spans="1:4" x14ac:dyDescent="0.3">
      <c r="A227" t="s">
        <v>314</v>
      </c>
      <c r="B227" t="s">
        <v>315</v>
      </c>
      <c r="C227">
        <v>8</v>
      </c>
      <c r="D227">
        <v>13</v>
      </c>
    </row>
    <row r="228" spans="1:4" x14ac:dyDescent="0.3">
      <c r="A228" t="s">
        <v>2928</v>
      </c>
      <c r="B228" t="s">
        <v>2929</v>
      </c>
      <c r="C228">
        <v>6</v>
      </c>
      <c r="D228">
        <v>25</v>
      </c>
    </row>
    <row r="229" spans="1:4" x14ac:dyDescent="0.3">
      <c r="A229" t="s">
        <v>3318</v>
      </c>
      <c r="B229" t="s">
        <v>3319</v>
      </c>
      <c r="C229">
        <v>5</v>
      </c>
      <c r="D229">
        <v>28</v>
      </c>
    </row>
    <row r="230" spans="1:4" x14ac:dyDescent="0.3">
      <c r="A230" t="s">
        <v>316</v>
      </c>
      <c r="B230" t="s">
        <v>317</v>
      </c>
      <c r="C230">
        <v>9</v>
      </c>
      <c r="D230">
        <v>14</v>
      </c>
    </row>
    <row r="231" spans="1:4" x14ac:dyDescent="0.3">
      <c r="A231" t="s">
        <v>318</v>
      </c>
      <c r="B231" t="s">
        <v>318</v>
      </c>
      <c r="C231">
        <v>9</v>
      </c>
      <c r="D231">
        <v>9</v>
      </c>
    </row>
    <row r="232" spans="1:4" x14ac:dyDescent="0.3">
      <c r="A232" t="s">
        <v>319</v>
      </c>
      <c r="B232" t="s">
        <v>320</v>
      </c>
      <c r="C232">
        <v>6</v>
      </c>
      <c r="D232">
        <v>16</v>
      </c>
    </row>
    <row r="233" spans="1:4" x14ac:dyDescent="0.3">
      <c r="A233" t="s">
        <v>1882</v>
      </c>
      <c r="B233" t="s">
        <v>1883</v>
      </c>
      <c r="C233">
        <v>7</v>
      </c>
      <c r="D233">
        <v>20</v>
      </c>
    </row>
    <row r="234" spans="1:4" x14ac:dyDescent="0.3">
      <c r="A234" t="s">
        <v>321</v>
      </c>
      <c r="B234" t="s">
        <v>322</v>
      </c>
      <c r="C234">
        <v>5</v>
      </c>
      <c r="D234">
        <v>11</v>
      </c>
    </row>
    <row r="235" spans="1:4" x14ac:dyDescent="0.3">
      <c r="A235" t="s">
        <v>705</v>
      </c>
      <c r="B235" t="s">
        <v>323</v>
      </c>
      <c r="C235">
        <v>6</v>
      </c>
      <c r="D235">
        <v>7</v>
      </c>
    </row>
    <row r="236" spans="1:4" x14ac:dyDescent="0.3">
      <c r="A236" t="s">
        <v>706</v>
      </c>
      <c r="B236" t="s">
        <v>324</v>
      </c>
      <c r="C236">
        <v>9</v>
      </c>
      <c r="D236">
        <v>9</v>
      </c>
    </row>
    <row r="237" spans="1:4" x14ac:dyDescent="0.3">
      <c r="A237" t="s">
        <v>707</v>
      </c>
      <c r="B237" t="s">
        <v>325</v>
      </c>
      <c r="C237">
        <v>9</v>
      </c>
      <c r="D237">
        <v>9</v>
      </c>
    </row>
    <row r="238" spans="1:4" x14ac:dyDescent="0.3">
      <c r="A238" t="s">
        <v>3207</v>
      </c>
      <c r="B238" t="s">
        <v>3208</v>
      </c>
      <c r="C238">
        <v>7</v>
      </c>
      <c r="D238">
        <v>37</v>
      </c>
    </row>
    <row r="239" spans="1:4" x14ac:dyDescent="0.3">
      <c r="A239" t="s">
        <v>326</v>
      </c>
      <c r="B239" t="s">
        <v>327</v>
      </c>
      <c r="C239">
        <v>9</v>
      </c>
      <c r="D239">
        <v>14</v>
      </c>
    </row>
    <row r="240" spans="1:4" x14ac:dyDescent="0.3">
      <c r="A240" t="s">
        <v>328</v>
      </c>
      <c r="B240" t="s">
        <v>329</v>
      </c>
      <c r="C240">
        <v>8</v>
      </c>
      <c r="D240">
        <v>31</v>
      </c>
    </row>
    <row r="241" spans="1:4" x14ac:dyDescent="0.3">
      <c r="A241" t="s">
        <v>708</v>
      </c>
      <c r="B241" t="s">
        <v>330</v>
      </c>
      <c r="C241">
        <v>9</v>
      </c>
      <c r="D241">
        <v>21</v>
      </c>
    </row>
    <row r="242" spans="1:4" x14ac:dyDescent="0.3">
      <c r="A242" t="s">
        <v>709</v>
      </c>
      <c r="B242" t="s">
        <v>331</v>
      </c>
      <c r="C242">
        <v>8</v>
      </c>
      <c r="D242">
        <v>9</v>
      </c>
    </row>
    <row r="243" spans="1:4" x14ac:dyDescent="0.3">
      <c r="A243" t="s">
        <v>332</v>
      </c>
      <c r="B243" t="s">
        <v>332</v>
      </c>
      <c r="C243">
        <v>8</v>
      </c>
      <c r="D243">
        <v>8</v>
      </c>
    </row>
    <row r="244" spans="1:4" x14ac:dyDescent="0.3">
      <c r="A244" t="s">
        <v>3353</v>
      </c>
      <c r="B244" t="s">
        <v>3354</v>
      </c>
      <c r="C244">
        <v>9</v>
      </c>
      <c r="D244">
        <v>21</v>
      </c>
    </row>
    <row r="245" spans="1:4" x14ac:dyDescent="0.3">
      <c r="A245" t="s">
        <v>333</v>
      </c>
      <c r="B245" t="s">
        <v>333</v>
      </c>
      <c r="C245">
        <v>4</v>
      </c>
      <c r="D245">
        <v>4</v>
      </c>
    </row>
    <row r="246" spans="1:4" x14ac:dyDescent="0.3">
      <c r="A246" t="s">
        <v>334</v>
      </c>
      <c r="B246" t="s">
        <v>334</v>
      </c>
      <c r="C246">
        <v>8</v>
      </c>
      <c r="D246">
        <v>8</v>
      </c>
    </row>
    <row r="247" spans="1:4" x14ac:dyDescent="0.3">
      <c r="A247" t="s">
        <v>335</v>
      </c>
      <c r="B247" t="s">
        <v>336</v>
      </c>
      <c r="C247">
        <v>8</v>
      </c>
      <c r="D247">
        <v>20</v>
      </c>
    </row>
    <row r="248" spans="1:4" x14ac:dyDescent="0.3">
      <c r="A248" t="s">
        <v>710</v>
      </c>
      <c r="B248" t="s">
        <v>337</v>
      </c>
      <c r="C248">
        <v>8</v>
      </c>
      <c r="D248">
        <v>27</v>
      </c>
    </row>
    <row r="249" spans="1:4" x14ac:dyDescent="0.3">
      <c r="A249" t="s">
        <v>338</v>
      </c>
      <c r="B249" t="s">
        <v>339</v>
      </c>
      <c r="C249">
        <v>10</v>
      </c>
      <c r="D249">
        <v>16</v>
      </c>
    </row>
    <row r="250" spans="1:4" x14ac:dyDescent="0.3">
      <c r="A250" t="s">
        <v>2877</v>
      </c>
      <c r="B250" t="s">
        <v>2878</v>
      </c>
      <c r="C250">
        <v>10</v>
      </c>
      <c r="D250">
        <v>16</v>
      </c>
    </row>
    <row r="251" spans="1:4" x14ac:dyDescent="0.3">
      <c r="A251" t="s">
        <v>711</v>
      </c>
      <c r="B251" t="s">
        <v>340</v>
      </c>
      <c r="C251">
        <v>9</v>
      </c>
      <c r="D251">
        <v>13</v>
      </c>
    </row>
    <row r="252" spans="1:4" x14ac:dyDescent="0.3">
      <c r="A252" t="s">
        <v>341</v>
      </c>
      <c r="B252" t="s">
        <v>2434</v>
      </c>
      <c r="C252">
        <v>7</v>
      </c>
      <c r="D252">
        <v>22</v>
      </c>
    </row>
    <row r="253" spans="1:4" x14ac:dyDescent="0.3">
      <c r="A253" t="s">
        <v>619</v>
      </c>
      <c r="B253" t="s">
        <v>652</v>
      </c>
      <c r="C253">
        <v>5</v>
      </c>
      <c r="D253">
        <v>13</v>
      </c>
    </row>
    <row r="254" spans="1:4" x14ac:dyDescent="0.3">
      <c r="A254" t="s">
        <v>3209</v>
      </c>
      <c r="B254" t="s">
        <v>3210</v>
      </c>
      <c r="C254">
        <v>10</v>
      </c>
      <c r="D254">
        <v>41</v>
      </c>
    </row>
    <row r="255" spans="1:4" x14ac:dyDescent="0.3">
      <c r="A255" t="s">
        <v>342</v>
      </c>
      <c r="B255" t="s">
        <v>342</v>
      </c>
      <c r="C255">
        <v>7</v>
      </c>
      <c r="D255">
        <v>7</v>
      </c>
    </row>
    <row r="256" spans="1:4" x14ac:dyDescent="0.3">
      <c r="A256" t="s">
        <v>2879</v>
      </c>
      <c r="B256" t="s">
        <v>2880</v>
      </c>
      <c r="C256">
        <v>6</v>
      </c>
      <c r="D256">
        <v>18</v>
      </c>
    </row>
    <row r="257" spans="1:4" x14ac:dyDescent="0.3">
      <c r="A257" t="s">
        <v>343</v>
      </c>
      <c r="B257" t="s">
        <v>344</v>
      </c>
      <c r="C257">
        <v>6</v>
      </c>
      <c r="D257">
        <v>15</v>
      </c>
    </row>
    <row r="258" spans="1:4" x14ac:dyDescent="0.3">
      <c r="A258" t="s">
        <v>2435</v>
      </c>
      <c r="B258" t="s">
        <v>2436</v>
      </c>
      <c r="C258">
        <v>7</v>
      </c>
      <c r="D258">
        <v>45</v>
      </c>
    </row>
    <row r="259" spans="1:4" x14ac:dyDescent="0.3">
      <c r="A259" t="s">
        <v>345</v>
      </c>
      <c r="B259" t="s">
        <v>346</v>
      </c>
      <c r="C259">
        <v>8</v>
      </c>
      <c r="D259">
        <v>14</v>
      </c>
    </row>
    <row r="260" spans="1:4" x14ac:dyDescent="0.3">
      <c r="A260" t="s">
        <v>347</v>
      </c>
      <c r="B260" t="s">
        <v>347</v>
      </c>
      <c r="C260">
        <v>6</v>
      </c>
      <c r="D260">
        <v>6</v>
      </c>
    </row>
    <row r="261" spans="1:4" x14ac:dyDescent="0.3">
      <c r="A261" t="s">
        <v>348</v>
      </c>
      <c r="B261" t="s">
        <v>348</v>
      </c>
      <c r="C261">
        <v>8</v>
      </c>
      <c r="D261">
        <v>8</v>
      </c>
    </row>
    <row r="262" spans="1:4" x14ac:dyDescent="0.3">
      <c r="A262" t="s">
        <v>349</v>
      </c>
      <c r="B262" t="s">
        <v>350</v>
      </c>
      <c r="C262">
        <v>7</v>
      </c>
      <c r="D262">
        <v>17</v>
      </c>
    </row>
    <row r="263" spans="1:4" x14ac:dyDescent="0.3">
      <c r="A263" t="s">
        <v>351</v>
      </c>
      <c r="B263" t="s">
        <v>352</v>
      </c>
      <c r="C263">
        <v>4</v>
      </c>
      <c r="D263">
        <v>9</v>
      </c>
    </row>
    <row r="264" spans="1:4" x14ac:dyDescent="0.3">
      <c r="A264" t="s">
        <v>2775</v>
      </c>
      <c r="B264" t="s">
        <v>2776</v>
      </c>
      <c r="C264">
        <v>7</v>
      </c>
      <c r="D264">
        <v>31</v>
      </c>
    </row>
    <row r="265" spans="1:4" x14ac:dyDescent="0.3">
      <c r="A265" t="s">
        <v>353</v>
      </c>
      <c r="B265" t="s">
        <v>354</v>
      </c>
      <c r="C265">
        <v>3</v>
      </c>
      <c r="D265">
        <v>18</v>
      </c>
    </row>
    <row r="266" spans="1:4" x14ac:dyDescent="0.3">
      <c r="A266" t="s">
        <v>355</v>
      </c>
      <c r="B266" t="s">
        <v>355</v>
      </c>
      <c r="C266">
        <v>8</v>
      </c>
      <c r="D266">
        <v>8</v>
      </c>
    </row>
    <row r="267" spans="1:4" x14ac:dyDescent="0.3">
      <c r="A267" t="s">
        <v>356</v>
      </c>
      <c r="B267" t="s">
        <v>357</v>
      </c>
      <c r="C267">
        <v>9</v>
      </c>
      <c r="D267">
        <v>14</v>
      </c>
    </row>
    <row r="268" spans="1:4" x14ac:dyDescent="0.3">
      <c r="A268" t="s">
        <v>640</v>
      </c>
      <c r="B268" t="s">
        <v>749</v>
      </c>
      <c r="C268">
        <v>6</v>
      </c>
      <c r="D268">
        <v>19</v>
      </c>
    </row>
    <row r="269" spans="1:4" x14ac:dyDescent="0.3">
      <c r="A269" t="s">
        <v>2437</v>
      </c>
      <c r="B269" t="s">
        <v>358</v>
      </c>
      <c r="C269">
        <v>6</v>
      </c>
      <c r="D269">
        <v>9</v>
      </c>
    </row>
    <row r="270" spans="1:4" x14ac:dyDescent="0.3">
      <c r="A270" t="s">
        <v>359</v>
      </c>
      <c r="B270" t="s">
        <v>360</v>
      </c>
      <c r="C270">
        <v>10</v>
      </c>
      <c r="D270">
        <v>12</v>
      </c>
    </row>
    <row r="271" spans="1:4" x14ac:dyDescent="0.3">
      <c r="A271" t="s">
        <v>712</v>
      </c>
      <c r="B271" t="s">
        <v>361</v>
      </c>
      <c r="C271">
        <v>10</v>
      </c>
      <c r="D271">
        <v>13</v>
      </c>
    </row>
    <row r="272" spans="1:4" x14ac:dyDescent="0.3">
      <c r="A272" t="s">
        <v>362</v>
      </c>
      <c r="B272" t="s">
        <v>363</v>
      </c>
      <c r="C272">
        <v>6</v>
      </c>
      <c r="D272">
        <v>14</v>
      </c>
    </row>
    <row r="273" spans="1:4" x14ac:dyDescent="0.3">
      <c r="A273" t="s">
        <v>364</v>
      </c>
      <c r="B273" t="s">
        <v>364</v>
      </c>
      <c r="C273">
        <v>6</v>
      </c>
      <c r="D273">
        <v>6</v>
      </c>
    </row>
    <row r="274" spans="1:4" x14ac:dyDescent="0.3">
      <c r="A274" t="s">
        <v>365</v>
      </c>
      <c r="B274" t="s">
        <v>366</v>
      </c>
      <c r="C274">
        <v>6</v>
      </c>
      <c r="D274">
        <v>12</v>
      </c>
    </row>
    <row r="275" spans="1:4" x14ac:dyDescent="0.3">
      <c r="A275" t="s">
        <v>713</v>
      </c>
      <c r="B275" t="s">
        <v>367</v>
      </c>
      <c r="C275">
        <v>10</v>
      </c>
      <c r="D275">
        <v>9</v>
      </c>
    </row>
    <row r="276" spans="1:4" x14ac:dyDescent="0.3">
      <c r="A276" t="s">
        <v>368</v>
      </c>
      <c r="B276" t="s">
        <v>368</v>
      </c>
      <c r="C276">
        <v>7</v>
      </c>
      <c r="D276">
        <v>7</v>
      </c>
    </row>
    <row r="277" spans="1:4" x14ac:dyDescent="0.3">
      <c r="A277" t="s">
        <v>2881</v>
      </c>
      <c r="B277" t="s">
        <v>2882</v>
      </c>
      <c r="C277">
        <v>7</v>
      </c>
      <c r="D277">
        <v>13</v>
      </c>
    </row>
    <row r="278" spans="1:4" x14ac:dyDescent="0.3">
      <c r="A278" t="s">
        <v>8</v>
      </c>
      <c r="B278" t="s">
        <v>369</v>
      </c>
      <c r="C278">
        <v>7</v>
      </c>
      <c r="D278">
        <v>13</v>
      </c>
    </row>
    <row r="279" spans="1:4" x14ac:dyDescent="0.3">
      <c r="A279" t="s">
        <v>714</v>
      </c>
      <c r="B279" t="s">
        <v>370</v>
      </c>
      <c r="C279">
        <v>9</v>
      </c>
      <c r="D279">
        <v>13</v>
      </c>
    </row>
    <row r="280" spans="1:4" x14ac:dyDescent="0.3">
      <c r="A280" t="s">
        <v>371</v>
      </c>
      <c r="B280" t="s">
        <v>371</v>
      </c>
      <c r="C280">
        <v>9</v>
      </c>
      <c r="D280">
        <v>9</v>
      </c>
    </row>
    <row r="281" spans="1:4" x14ac:dyDescent="0.3">
      <c r="A281" t="s">
        <v>372</v>
      </c>
      <c r="B281" t="s">
        <v>373</v>
      </c>
      <c r="C281">
        <v>7</v>
      </c>
      <c r="D281">
        <v>16</v>
      </c>
    </row>
    <row r="282" spans="1:4" x14ac:dyDescent="0.3">
      <c r="A282" t="s">
        <v>374</v>
      </c>
      <c r="B282" t="s">
        <v>375</v>
      </c>
      <c r="C282">
        <v>9</v>
      </c>
      <c r="D282">
        <v>21</v>
      </c>
    </row>
    <row r="283" spans="1:4" x14ac:dyDescent="0.3">
      <c r="A283" t="s">
        <v>376</v>
      </c>
      <c r="B283" t="s">
        <v>377</v>
      </c>
      <c r="C283">
        <v>9</v>
      </c>
      <c r="D283">
        <v>23</v>
      </c>
    </row>
    <row r="284" spans="1:4" x14ac:dyDescent="0.3">
      <c r="A284" t="s">
        <v>628</v>
      </c>
      <c r="B284" t="s">
        <v>657</v>
      </c>
      <c r="C284">
        <v>6</v>
      </c>
      <c r="D284">
        <v>23</v>
      </c>
    </row>
    <row r="285" spans="1:4" x14ac:dyDescent="0.3">
      <c r="A285" t="s">
        <v>378</v>
      </c>
      <c r="B285" t="s">
        <v>379</v>
      </c>
      <c r="C285">
        <v>5</v>
      </c>
      <c r="D285">
        <v>10</v>
      </c>
    </row>
    <row r="286" spans="1:4" x14ac:dyDescent="0.3">
      <c r="A286" t="s">
        <v>380</v>
      </c>
      <c r="B286" t="s">
        <v>381</v>
      </c>
      <c r="C286">
        <v>8</v>
      </c>
      <c r="D286">
        <v>17</v>
      </c>
    </row>
    <row r="287" spans="1:4" x14ac:dyDescent="0.3">
      <c r="A287" t="s">
        <v>382</v>
      </c>
      <c r="B287" t="s">
        <v>383</v>
      </c>
      <c r="C287">
        <v>9</v>
      </c>
      <c r="D287">
        <v>22</v>
      </c>
    </row>
    <row r="288" spans="1:4" x14ac:dyDescent="0.3">
      <c r="A288" t="s">
        <v>384</v>
      </c>
      <c r="B288" t="s">
        <v>385</v>
      </c>
      <c r="C288">
        <v>8</v>
      </c>
      <c r="D288">
        <v>17</v>
      </c>
    </row>
    <row r="289" spans="1:4" x14ac:dyDescent="0.3">
      <c r="A289" t="s">
        <v>386</v>
      </c>
      <c r="B289" t="s">
        <v>387</v>
      </c>
      <c r="C289">
        <v>9</v>
      </c>
      <c r="D289">
        <v>14</v>
      </c>
    </row>
    <row r="290" spans="1:4" x14ac:dyDescent="0.3">
      <c r="A290" t="s">
        <v>388</v>
      </c>
      <c r="B290" t="s">
        <v>389</v>
      </c>
      <c r="C290">
        <v>4</v>
      </c>
      <c r="D290">
        <v>24</v>
      </c>
    </row>
    <row r="291" spans="1:4" x14ac:dyDescent="0.3">
      <c r="A291" t="s">
        <v>15</v>
      </c>
      <c r="B291" t="s">
        <v>15</v>
      </c>
      <c r="C291">
        <v>6</v>
      </c>
      <c r="D291">
        <v>6</v>
      </c>
    </row>
    <row r="292" spans="1:4" x14ac:dyDescent="0.3">
      <c r="A292" t="s">
        <v>390</v>
      </c>
      <c r="B292" t="s">
        <v>391</v>
      </c>
      <c r="C292">
        <v>6</v>
      </c>
      <c r="D292">
        <v>11</v>
      </c>
    </row>
    <row r="293" spans="1:4" x14ac:dyDescent="0.3">
      <c r="A293" t="s">
        <v>1894</v>
      </c>
      <c r="B293" t="s">
        <v>1895</v>
      </c>
      <c r="C293">
        <v>10</v>
      </c>
      <c r="D293">
        <v>22</v>
      </c>
    </row>
    <row r="294" spans="1:4" x14ac:dyDescent="0.3">
      <c r="A294" t="s">
        <v>715</v>
      </c>
      <c r="B294" t="s">
        <v>392</v>
      </c>
      <c r="C294">
        <v>9</v>
      </c>
      <c r="D294">
        <v>10</v>
      </c>
    </row>
    <row r="295" spans="1:4" x14ac:dyDescent="0.3">
      <c r="A295" t="s">
        <v>393</v>
      </c>
      <c r="B295" t="s">
        <v>393</v>
      </c>
      <c r="C295">
        <v>6</v>
      </c>
      <c r="D295">
        <v>6</v>
      </c>
    </row>
    <row r="296" spans="1:4" x14ac:dyDescent="0.3">
      <c r="A296" t="s">
        <v>2777</v>
      </c>
      <c r="B296" t="s">
        <v>2778</v>
      </c>
      <c r="C296">
        <v>8</v>
      </c>
      <c r="D296">
        <v>12</v>
      </c>
    </row>
    <row r="297" spans="1:4" x14ac:dyDescent="0.3">
      <c r="A297" t="s">
        <v>2883</v>
      </c>
      <c r="B297" t="s">
        <v>2884</v>
      </c>
      <c r="C297">
        <v>9</v>
      </c>
      <c r="D297">
        <v>14</v>
      </c>
    </row>
    <row r="298" spans="1:4" x14ac:dyDescent="0.3">
      <c r="A298" t="s">
        <v>394</v>
      </c>
      <c r="B298" t="s">
        <v>394</v>
      </c>
      <c r="C298">
        <v>6</v>
      </c>
      <c r="D298">
        <v>6</v>
      </c>
    </row>
    <row r="299" spans="1:4" x14ac:dyDescent="0.3">
      <c r="A299" t="s">
        <v>395</v>
      </c>
      <c r="B299" t="s">
        <v>395</v>
      </c>
      <c r="C299">
        <v>7</v>
      </c>
      <c r="D299">
        <v>7</v>
      </c>
    </row>
    <row r="300" spans="1:4" x14ac:dyDescent="0.3">
      <c r="A300" t="s">
        <v>396</v>
      </c>
      <c r="B300" t="s">
        <v>396</v>
      </c>
      <c r="C300">
        <v>5</v>
      </c>
      <c r="D300">
        <v>5</v>
      </c>
    </row>
    <row r="301" spans="1:4" x14ac:dyDescent="0.3">
      <c r="A301" t="s">
        <v>24</v>
      </c>
      <c r="B301" t="s">
        <v>397</v>
      </c>
      <c r="C301">
        <v>6</v>
      </c>
      <c r="D301">
        <v>11</v>
      </c>
    </row>
    <row r="302" spans="1:4" x14ac:dyDescent="0.3">
      <c r="A302" t="s">
        <v>398</v>
      </c>
      <c r="B302" t="s">
        <v>399</v>
      </c>
      <c r="C302">
        <v>10</v>
      </c>
      <c r="D302">
        <v>15</v>
      </c>
    </row>
    <row r="303" spans="1:4" x14ac:dyDescent="0.3">
      <c r="A303" t="s">
        <v>3211</v>
      </c>
      <c r="B303" t="s">
        <v>3212</v>
      </c>
      <c r="C303">
        <v>6</v>
      </c>
      <c r="D303">
        <v>21</v>
      </c>
    </row>
    <row r="304" spans="1:4" x14ac:dyDescent="0.3">
      <c r="A304" t="s">
        <v>3355</v>
      </c>
      <c r="B304" t="s">
        <v>3356</v>
      </c>
      <c r="C304">
        <v>10</v>
      </c>
      <c r="D304">
        <v>28</v>
      </c>
    </row>
    <row r="305" spans="1:4" x14ac:dyDescent="0.3">
      <c r="A305" t="s">
        <v>400</v>
      </c>
      <c r="B305" t="s">
        <v>401</v>
      </c>
      <c r="C305">
        <v>6</v>
      </c>
      <c r="D305">
        <v>19</v>
      </c>
    </row>
    <row r="306" spans="1:4" x14ac:dyDescent="0.3">
      <c r="A306" t="s">
        <v>1121</v>
      </c>
      <c r="B306" t="s">
        <v>1122</v>
      </c>
      <c r="C306">
        <v>5</v>
      </c>
      <c r="D306">
        <v>44</v>
      </c>
    </row>
    <row r="307" spans="1:4" x14ac:dyDescent="0.3">
      <c r="A307" t="s">
        <v>716</v>
      </c>
      <c r="B307" t="s">
        <v>402</v>
      </c>
      <c r="C307">
        <v>10</v>
      </c>
      <c r="D307">
        <v>16</v>
      </c>
    </row>
    <row r="308" spans="1:4" x14ac:dyDescent="0.3">
      <c r="A308" t="s">
        <v>403</v>
      </c>
      <c r="B308" t="s">
        <v>404</v>
      </c>
      <c r="C308">
        <v>6</v>
      </c>
      <c r="D308">
        <v>10</v>
      </c>
    </row>
    <row r="309" spans="1:4" x14ac:dyDescent="0.3">
      <c r="A309" t="s">
        <v>19</v>
      </c>
      <c r="B309" t="s">
        <v>405</v>
      </c>
      <c r="C309">
        <v>10</v>
      </c>
      <c r="D309">
        <v>26</v>
      </c>
    </row>
    <row r="310" spans="1:4" x14ac:dyDescent="0.3">
      <c r="A310" t="s">
        <v>1896</v>
      </c>
      <c r="B310" t="s">
        <v>1897</v>
      </c>
      <c r="C310">
        <v>10</v>
      </c>
      <c r="D310">
        <v>15</v>
      </c>
    </row>
    <row r="311" spans="1:4" x14ac:dyDescent="0.3">
      <c r="A311" t="s">
        <v>406</v>
      </c>
      <c r="B311" t="s">
        <v>406</v>
      </c>
      <c r="C311">
        <v>6</v>
      </c>
      <c r="D311">
        <v>6</v>
      </c>
    </row>
    <row r="312" spans="1:4" x14ac:dyDescent="0.3">
      <c r="A312" t="s">
        <v>407</v>
      </c>
      <c r="B312" t="s">
        <v>407</v>
      </c>
      <c r="C312">
        <v>3</v>
      </c>
      <c r="D312">
        <v>3</v>
      </c>
    </row>
    <row r="313" spans="1:4" x14ac:dyDescent="0.3">
      <c r="A313" t="s">
        <v>3357</v>
      </c>
      <c r="B313" t="s">
        <v>3358</v>
      </c>
      <c r="C313">
        <v>7</v>
      </c>
      <c r="D313">
        <v>30</v>
      </c>
    </row>
    <row r="314" spans="1:4" x14ac:dyDescent="0.3">
      <c r="A314" t="s">
        <v>408</v>
      </c>
      <c r="B314" t="s">
        <v>408</v>
      </c>
      <c r="C314">
        <v>10</v>
      </c>
      <c r="D314">
        <v>10</v>
      </c>
    </row>
    <row r="315" spans="1:4" x14ac:dyDescent="0.3">
      <c r="A315" t="s">
        <v>3213</v>
      </c>
      <c r="B315" t="s">
        <v>3213</v>
      </c>
      <c r="C315">
        <v>7</v>
      </c>
      <c r="D315">
        <v>7</v>
      </c>
    </row>
    <row r="316" spans="1:4" x14ac:dyDescent="0.3">
      <c r="A316" t="s">
        <v>409</v>
      </c>
      <c r="B316" t="s">
        <v>410</v>
      </c>
      <c r="C316">
        <v>5</v>
      </c>
      <c r="D316">
        <v>25</v>
      </c>
    </row>
    <row r="317" spans="1:4" x14ac:dyDescent="0.3">
      <c r="A317" t="s">
        <v>25</v>
      </c>
      <c r="B317" t="s">
        <v>411</v>
      </c>
      <c r="C317">
        <v>6</v>
      </c>
      <c r="D317">
        <v>14</v>
      </c>
    </row>
    <row r="318" spans="1:4" x14ac:dyDescent="0.3">
      <c r="A318" t="s">
        <v>717</v>
      </c>
      <c r="B318" t="s">
        <v>412</v>
      </c>
      <c r="C318">
        <v>10</v>
      </c>
      <c r="D318">
        <v>10</v>
      </c>
    </row>
    <row r="319" spans="1:4" x14ac:dyDescent="0.3">
      <c r="A319" t="s">
        <v>413</v>
      </c>
      <c r="B319" t="s">
        <v>414</v>
      </c>
      <c r="C319">
        <v>8</v>
      </c>
      <c r="D319">
        <v>20</v>
      </c>
    </row>
    <row r="320" spans="1:4" x14ac:dyDescent="0.3">
      <c r="A320" t="s">
        <v>3214</v>
      </c>
      <c r="B320" t="s">
        <v>3215</v>
      </c>
      <c r="C320">
        <v>9</v>
      </c>
      <c r="D320">
        <v>20</v>
      </c>
    </row>
    <row r="321" spans="1:4" x14ac:dyDescent="0.3">
      <c r="A321" t="s">
        <v>415</v>
      </c>
      <c r="B321" t="s">
        <v>416</v>
      </c>
      <c r="C321">
        <v>7</v>
      </c>
      <c r="D321">
        <v>22</v>
      </c>
    </row>
    <row r="322" spans="1:4" x14ac:dyDescent="0.3">
      <c r="A322" t="s">
        <v>418</v>
      </c>
      <c r="B322" t="s">
        <v>419</v>
      </c>
      <c r="C322">
        <v>10</v>
      </c>
      <c r="D322">
        <v>13</v>
      </c>
    </row>
    <row r="323" spans="1:4" x14ac:dyDescent="0.3">
      <c r="A323" t="s">
        <v>718</v>
      </c>
      <c r="B323" t="s">
        <v>417</v>
      </c>
      <c r="C323">
        <v>7</v>
      </c>
      <c r="D323">
        <v>15</v>
      </c>
    </row>
    <row r="324" spans="1:4" x14ac:dyDescent="0.3">
      <c r="A324" t="s">
        <v>653</v>
      </c>
      <c r="B324" t="s">
        <v>654</v>
      </c>
      <c r="C324">
        <v>5</v>
      </c>
      <c r="D324">
        <v>9</v>
      </c>
    </row>
    <row r="325" spans="1:4" x14ac:dyDescent="0.3">
      <c r="A325" t="s">
        <v>420</v>
      </c>
      <c r="B325" t="s">
        <v>421</v>
      </c>
      <c r="C325">
        <v>9</v>
      </c>
      <c r="D325">
        <v>22</v>
      </c>
    </row>
    <row r="326" spans="1:4" x14ac:dyDescent="0.3">
      <c r="A326" t="s">
        <v>422</v>
      </c>
      <c r="B326" t="s">
        <v>423</v>
      </c>
      <c r="C326">
        <v>6</v>
      </c>
      <c r="D326">
        <v>14</v>
      </c>
    </row>
    <row r="327" spans="1:4" x14ac:dyDescent="0.3">
      <c r="A327" t="s">
        <v>1898</v>
      </c>
      <c r="B327" t="s">
        <v>1899</v>
      </c>
      <c r="C327">
        <v>5</v>
      </c>
      <c r="D327">
        <v>19</v>
      </c>
    </row>
    <row r="328" spans="1:4" x14ac:dyDescent="0.3">
      <c r="A328" t="s">
        <v>424</v>
      </c>
      <c r="B328" t="s">
        <v>424</v>
      </c>
      <c r="C328">
        <v>3</v>
      </c>
      <c r="D328">
        <v>3</v>
      </c>
    </row>
    <row r="329" spans="1:4" x14ac:dyDescent="0.3">
      <c r="A329" t="s">
        <v>425</v>
      </c>
      <c r="B329" t="s">
        <v>426</v>
      </c>
      <c r="C329">
        <v>10</v>
      </c>
      <c r="D329">
        <v>12</v>
      </c>
    </row>
    <row r="330" spans="1:4" x14ac:dyDescent="0.3">
      <c r="A330" t="s">
        <v>427</v>
      </c>
      <c r="B330" t="s">
        <v>427</v>
      </c>
      <c r="C330">
        <v>8</v>
      </c>
      <c r="D330">
        <v>8</v>
      </c>
    </row>
    <row r="331" spans="1:4" x14ac:dyDescent="0.3">
      <c r="A331" t="s">
        <v>428</v>
      </c>
      <c r="B331" t="s">
        <v>428</v>
      </c>
      <c r="C331">
        <v>4</v>
      </c>
      <c r="D331">
        <v>4</v>
      </c>
    </row>
    <row r="332" spans="1:4" x14ac:dyDescent="0.3">
      <c r="A332" t="s">
        <v>16</v>
      </c>
      <c r="B332" t="s">
        <v>1123</v>
      </c>
      <c r="C332">
        <v>4</v>
      </c>
      <c r="D332">
        <v>17</v>
      </c>
    </row>
    <row r="333" spans="1:4" x14ac:dyDescent="0.3">
      <c r="A333" t="s">
        <v>429</v>
      </c>
      <c r="B333" t="s">
        <v>430</v>
      </c>
      <c r="C333">
        <v>8</v>
      </c>
      <c r="D333">
        <v>21</v>
      </c>
    </row>
    <row r="334" spans="1:4" x14ac:dyDescent="0.3">
      <c r="A334" t="s">
        <v>719</v>
      </c>
      <c r="B334" t="s">
        <v>431</v>
      </c>
      <c r="C334">
        <v>9</v>
      </c>
      <c r="D334">
        <v>10</v>
      </c>
    </row>
    <row r="335" spans="1:4" x14ac:dyDescent="0.3">
      <c r="A335" t="s">
        <v>432</v>
      </c>
      <c r="B335" t="s">
        <v>433</v>
      </c>
      <c r="C335">
        <v>7</v>
      </c>
      <c r="D335">
        <v>12</v>
      </c>
    </row>
    <row r="336" spans="1:4" x14ac:dyDescent="0.3">
      <c r="A336" t="s">
        <v>720</v>
      </c>
      <c r="B336" t="s">
        <v>434</v>
      </c>
      <c r="C336">
        <v>9</v>
      </c>
      <c r="D336">
        <v>13</v>
      </c>
    </row>
    <row r="337" spans="1:4" x14ac:dyDescent="0.3">
      <c r="A337" t="s">
        <v>2885</v>
      </c>
      <c r="B337" t="s">
        <v>2886</v>
      </c>
      <c r="C337">
        <v>9</v>
      </c>
      <c r="D337">
        <v>21</v>
      </c>
    </row>
    <row r="338" spans="1:4" x14ac:dyDescent="0.3">
      <c r="A338" t="s">
        <v>435</v>
      </c>
      <c r="B338" t="s">
        <v>436</v>
      </c>
      <c r="C338">
        <v>7</v>
      </c>
      <c r="D338">
        <v>24</v>
      </c>
    </row>
    <row r="339" spans="1:4" x14ac:dyDescent="0.3">
      <c r="A339" t="s">
        <v>437</v>
      </c>
      <c r="B339" t="s">
        <v>438</v>
      </c>
      <c r="C339">
        <v>9</v>
      </c>
      <c r="D339">
        <v>15</v>
      </c>
    </row>
    <row r="340" spans="1:4" x14ac:dyDescent="0.3">
      <c r="A340" t="s">
        <v>439</v>
      </c>
      <c r="B340" t="s">
        <v>440</v>
      </c>
      <c r="C340">
        <v>9</v>
      </c>
      <c r="D340">
        <v>15</v>
      </c>
    </row>
    <row r="341" spans="1:4" x14ac:dyDescent="0.3">
      <c r="A341" t="s">
        <v>441</v>
      </c>
      <c r="B341" t="s">
        <v>1124</v>
      </c>
      <c r="C341">
        <v>5</v>
      </c>
      <c r="D341">
        <v>19</v>
      </c>
    </row>
    <row r="342" spans="1:4" x14ac:dyDescent="0.3">
      <c r="A342" t="s">
        <v>442</v>
      </c>
      <c r="B342" t="s">
        <v>443</v>
      </c>
      <c r="C342">
        <v>10</v>
      </c>
      <c r="D342">
        <v>14</v>
      </c>
    </row>
    <row r="343" spans="1:4" x14ac:dyDescent="0.3">
      <c r="A343" t="s">
        <v>444</v>
      </c>
      <c r="B343" t="s">
        <v>445</v>
      </c>
      <c r="C343">
        <v>8</v>
      </c>
      <c r="D343">
        <v>16</v>
      </c>
    </row>
    <row r="344" spans="1:4" x14ac:dyDescent="0.3">
      <c r="A344" t="s">
        <v>3359</v>
      </c>
      <c r="B344" t="s">
        <v>3360</v>
      </c>
      <c r="C344">
        <v>10</v>
      </c>
      <c r="D344">
        <v>21</v>
      </c>
    </row>
    <row r="345" spans="1:4" x14ac:dyDescent="0.3">
      <c r="A345" t="s">
        <v>2779</v>
      </c>
      <c r="B345" t="s">
        <v>2780</v>
      </c>
      <c r="C345">
        <v>6</v>
      </c>
      <c r="D345">
        <v>28</v>
      </c>
    </row>
    <row r="346" spans="1:4" x14ac:dyDescent="0.3">
      <c r="A346" t="s">
        <v>721</v>
      </c>
      <c r="B346" t="s">
        <v>446</v>
      </c>
      <c r="C346">
        <v>9</v>
      </c>
      <c r="D346">
        <v>16</v>
      </c>
    </row>
    <row r="347" spans="1:4" x14ac:dyDescent="0.3">
      <c r="A347" t="s">
        <v>35</v>
      </c>
      <c r="B347" t="s">
        <v>447</v>
      </c>
      <c r="C347">
        <v>5</v>
      </c>
      <c r="D347">
        <v>15</v>
      </c>
    </row>
    <row r="348" spans="1:4" x14ac:dyDescent="0.3">
      <c r="A348" t="s">
        <v>3361</v>
      </c>
      <c r="B348" t="s">
        <v>3362</v>
      </c>
      <c r="C348">
        <v>7</v>
      </c>
      <c r="D348">
        <v>16</v>
      </c>
    </row>
    <row r="349" spans="1:4" x14ac:dyDescent="0.3">
      <c r="A349" t="s">
        <v>448</v>
      </c>
      <c r="B349" t="s">
        <v>449</v>
      </c>
      <c r="C349">
        <v>7</v>
      </c>
      <c r="D349">
        <v>14</v>
      </c>
    </row>
    <row r="350" spans="1:4" x14ac:dyDescent="0.3">
      <c r="A350" t="s">
        <v>639</v>
      </c>
      <c r="B350" t="s">
        <v>750</v>
      </c>
      <c r="C350">
        <v>9</v>
      </c>
      <c r="D350">
        <v>13</v>
      </c>
    </row>
    <row r="351" spans="1:4" x14ac:dyDescent="0.3">
      <c r="A351" t="s">
        <v>722</v>
      </c>
      <c r="B351" t="s">
        <v>450</v>
      </c>
      <c r="C351">
        <v>9</v>
      </c>
      <c r="D351">
        <v>9</v>
      </c>
    </row>
    <row r="352" spans="1:4" x14ac:dyDescent="0.3">
      <c r="A352" t="s">
        <v>451</v>
      </c>
      <c r="B352" t="s">
        <v>451</v>
      </c>
      <c r="C352">
        <v>9</v>
      </c>
      <c r="D352">
        <v>9</v>
      </c>
    </row>
    <row r="353" spans="1:4" x14ac:dyDescent="0.3">
      <c r="A353" t="s">
        <v>453</v>
      </c>
      <c r="B353" t="s">
        <v>2438</v>
      </c>
      <c r="C353">
        <v>7</v>
      </c>
      <c r="D353">
        <v>19</v>
      </c>
    </row>
    <row r="354" spans="1:4" x14ac:dyDescent="0.3">
      <c r="A354" t="s">
        <v>454</v>
      </c>
      <c r="B354" t="s">
        <v>455</v>
      </c>
      <c r="C354">
        <v>10</v>
      </c>
      <c r="D354">
        <v>11</v>
      </c>
    </row>
    <row r="355" spans="1:4" x14ac:dyDescent="0.3">
      <c r="A355" t="s">
        <v>723</v>
      </c>
      <c r="B355" t="s">
        <v>452</v>
      </c>
      <c r="C355">
        <v>9</v>
      </c>
      <c r="D355">
        <v>9</v>
      </c>
    </row>
    <row r="356" spans="1:4" x14ac:dyDescent="0.3">
      <c r="A356" t="s">
        <v>456</v>
      </c>
      <c r="B356" t="s">
        <v>457</v>
      </c>
      <c r="C356">
        <v>9</v>
      </c>
      <c r="D356">
        <v>25</v>
      </c>
    </row>
    <row r="357" spans="1:4" x14ac:dyDescent="0.3">
      <c r="A357" t="s">
        <v>620</v>
      </c>
      <c r="B357" t="s">
        <v>656</v>
      </c>
      <c r="C357">
        <v>9</v>
      </c>
      <c r="D357">
        <v>27</v>
      </c>
    </row>
    <row r="358" spans="1:4" x14ac:dyDescent="0.3">
      <c r="A358" t="s">
        <v>458</v>
      </c>
      <c r="B358" t="s">
        <v>458</v>
      </c>
      <c r="C358">
        <v>9</v>
      </c>
      <c r="D358">
        <v>9</v>
      </c>
    </row>
    <row r="359" spans="1:4" x14ac:dyDescent="0.3">
      <c r="A359" t="s">
        <v>1900</v>
      </c>
      <c r="B359" t="s">
        <v>1901</v>
      </c>
      <c r="C359">
        <v>8</v>
      </c>
      <c r="D359">
        <v>20</v>
      </c>
    </row>
    <row r="360" spans="1:4" x14ac:dyDescent="0.3">
      <c r="A360" t="s">
        <v>27</v>
      </c>
      <c r="B360" t="s">
        <v>459</v>
      </c>
      <c r="C360">
        <v>3</v>
      </c>
      <c r="D360">
        <v>14</v>
      </c>
    </row>
    <row r="361" spans="1:4" x14ac:dyDescent="0.3">
      <c r="A361" t="s">
        <v>724</v>
      </c>
      <c r="B361" t="s">
        <v>460</v>
      </c>
      <c r="C361">
        <v>5</v>
      </c>
      <c r="D361">
        <v>6</v>
      </c>
    </row>
    <row r="362" spans="1:4" x14ac:dyDescent="0.3">
      <c r="A362" t="s">
        <v>725</v>
      </c>
      <c r="B362" t="s">
        <v>461</v>
      </c>
      <c r="C362">
        <v>10</v>
      </c>
      <c r="D362">
        <v>19</v>
      </c>
    </row>
    <row r="363" spans="1:4" x14ac:dyDescent="0.3">
      <c r="A363" t="s">
        <v>726</v>
      </c>
      <c r="B363" t="s">
        <v>462</v>
      </c>
      <c r="C363">
        <v>8</v>
      </c>
      <c r="D363">
        <v>15</v>
      </c>
    </row>
    <row r="364" spans="1:4" x14ac:dyDescent="0.3">
      <c r="A364" t="s">
        <v>626</v>
      </c>
      <c r="B364" t="s">
        <v>751</v>
      </c>
      <c r="C364">
        <v>6</v>
      </c>
      <c r="D364">
        <v>10</v>
      </c>
    </row>
    <row r="365" spans="1:4" x14ac:dyDescent="0.3">
      <c r="A365" t="s">
        <v>463</v>
      </c>
      <c r="B365" t="s">
        <v>463</v>
      </c>
      <c r="C365">
        <v>6</v>
      </c>
      <c r="D365">
        <v>6</v>
      </c>
    </row>
    <row r="366" spans="1:4" x14ac:dyDescent="0.3">
      <c r="A366" t="s">
        <v>464</v>
      </c>
      <c r="B366" t="s">
        <v>464</v>
      </c>
      <c r="C366">
        <v>7</v>
      </c>
      <c r="D366">
        <v>7</v>
      </c>
    </row>
    <row r="367" spans="1:4" x14ac:dyDescent="0.3">
      <c r="A367" t="s">
        <v>727</v>
      </c>
      <c r="B367" t="s">
        <v>465</v>
      </c>
      <c r="C367">
        <v>10</v>
      </c>
      <c r="D367">
        <v>23</v>
      </c>
    </row>
    <row r="368" spans="1:4" x14ac:dyDescent="0.3">
      <c r="A368" t="s">
        <v>466</v>
      </c>
      <c r="B368" t="s">
        <v>467</v>
      </c>
      <c r="C368">
        <v>8</v>
      </c>
      <c r="D368">
        <v>17</v>
      </c>
    </row>
    <row r="369" spans="1:4" x14ac:dyDescent="0.3">
      <c r="A369" t="s">
        <v>468</v>
      </c>
      <c r="B369" t="s">
        <v>469</v>
      </c>
      <c r="C369">
        <v>4</v>
      </c>
      <c r="D369">
        <v>12</v>
      </c>
    </row>
    <row r="370" spans="1:4" x14ac:dyDescent="0.3">
      <c r="A370" t="s">
        <v>470</v>
      </c>
      <c r="B370" t="s">
        <v>470</v>
      </c>
      <c r="C370">
        <v>5</v>
      </c>
      <c r="D370">
        <v>5</v>
      </c>
    </row>
    <row r="371" spans="1:4" x14ac:dyDescent="0.3">
      <c r="A371" t="s">
        <v>471</v>
      </c>
      <c r="B371" t="s">
        <v>471</v>
      </c>
      <c r="C371">
        <v>6</v>
      </c>
      <c r="D371">
        <v>6</v>
      </c>
    </row>
    <row r="372" spans="1:4" x14ac:dyDescent="0.3">
      <c r="A372" t="s">
        <v>472</v>
      </c>
      <c r="B372" t="s">
        <v>472</v>
      </c>
      <c r="C372">
        <v>5</v>
      </c>
      <c r="D372">
        <v>5</v>
      </c>
    </row>
    <row r="373" spans="1:4" x14ac:dyDescent="0.3">
      <c r="A373" t="s">
        <v>473</v>
      </c>
      <c r="B373" t="s">
        <v>474</v>
      </c>
      <c r="C373">
        <v>10</v>
      </c>
      <c r="D373">
        <v>18</v>
      </c>
    </row>
    <row r="374" spans="1:4" x14ac:dyDescent="0.3">
      <c r="A374" t="s">
        <v>2439</v>
      </c>
      <c r="B374" t="s">
        <v>2440</v>
      </c>
      <c r="C374">
        <v>9</v>
      </c>
      <c r="D374">
        <v>22</v>
      </c>
    </row>
    <row r="375" spans="1:4" x14ac:dyDescent="0.3">
      <c r="A375" t="s">
        <v>475</v>
      </c>
      <c r="B375" t="s">
        <v>1125</v>
      </c>
      <c r="C375">
        <v>8</v>
      </c>
      <c r="D375">
        <v>29</v>
      </c>
    </row>
    <row r="376" spans="1:4" x14ac:dyDescent="0.3">
      <c r="A376" t="s">
        <v>659</v>
      </c>
      <c r="B376" t="s">
        <v>660</v>
      </c>
      <c r="C376">
        <v>7</v>
      </c>
      <c r="D376">
        <v>16</v>
      </c>
    </row>
    <row r="377" spans="1:4" x14ac:dyDescent="0.3">
      <c r="A377" t="s">
        <v>476</v>
      </c>
      <c r="B377" t="s">
        <v>477</v>
      </c>
      <c r="C377">
        <v>4</v>
      </c>
      <c r="D377">
        <v>16</v>
      </c>
    </row>
    <row r="378" spans="1:4" x14ac:dyDescent="0.3">
      <c r="A378" t="s">
        <v>478</v>
      </c>
      <c r="B378" t="s">
        <v>479</v>
      </c>
      <c r="C378">
        <v>5</v>
      </c>
      <c r="D378">
        <v>24</v>
      </c>
    </row>
    <row r="379" spans="1:4" x14ac:dyDescent="0.3">
      <c r="A379" t="s">
        <v>631</v>
      </c>
      <c r="B379" t="s">
        <v>658</v>
      </c>
      <c r="C379">
        <v>7</v>
      </c>
      <c r="D379">
        <v>19</v>
      </c>
    </row>
    <row r="380" spans="1:4" x14ac:dyDescent="0.3">
      <c r="A380" t="s">
        <v>2887</v>
      </c>
      <c r="B380" t="s">
        <v>2888</v>
      </c>
      <c r="C380">
        <v>10</v>
      </c>
      <c r="D380">
        <v>19</v>
      </c>
    </row>
    <row r="381" spans="1:4" x14ac:dyDescent="0.3">
      <c r="A381" t="s">
        <v>480</v>
      </c>
      <c r="B381" t="s">
        <v>481</v>
      </c>
      <c r="C381">
        <v>9</v>
      </c>
      <c r="D381">
        <v>13</v>
      </c>
    </row>
    <row r="382" spans="1:4" x14ac:dyDescent="0.3">
      <c r="A382" t="s">
        <v>482</v>
      </c>
      <c r="B382" t="s">
        <v>483</v>
      </c>
      <c r="C382">
        <v>5</v>
      </c>
      <c r="D382">
        <v>10</v>
      </c>
    </row>
    <row r="383" spans="1:4" x14ac:dyDescent="0.3">
      <c r="A383" t="s">
        <v>2441</v>
      </c>
      <c r="B383" t="s">
        <v>484</v>
      </c>
      <c r="C383">
        <v>5</v>
      </c>
      <c r="D383">
        <v>11</v>
      </c>
    </row>
    <row r="384" spans="1:4" x14ac:dyDescent="0.3">
      <c r="A384" t="s">
        <v>2889</v>
      </c>
      <c r="B384" t="s">
        <v>2890</v>
      </c>
      <c r="C384">
        <v>6</v>
      </c>
      <c r="D384">
        <v>29</v>
      </c>
    </row>
    <row r="385" spans="1:4" x14ac:dyDescent="0.3">
      <c r="A385" t="s">
        <v>485</v>
      </c>
      <c r="B385" t="s">
        <v>2891</v>
      </c>
      <c r="C385">
        <v>9</v>
      </c>
      <c r="D385">
        <v>24</v>
      </c>
    </row>
    <row r="386" spans="1:4" x14ac:dyDescent="0.3">
      <c r="A386" t="s">
        <v>2892</v>
      </c>
      <c r="B386" t="s">
        <v>2893</v>
      </c>
      <c r="C386">
        <v>9</v>
      </c>
      <c r="D386">
        <v>29</v>
      </c>
    </row>
    <row r="387" spans="1:4" x14ac:dyDescent="0.3">
      <c r="A387" t="s">
        <v>486</v>
      </c>
      <c r="B387" t="s">
        <v>487</v>
      </c>
      <c r="C387">
        <v>4</v>
      </c>
      <c r="D387">
        <v>18</v>
      </c>
    </row>
    <row r="388" spans="1:4" x14ac:dyDescent="0.3">
      <c r="A388" t="s">
        <v>488</v>
      </c>
      <c r="B388" t="s">
        <v>1126</v>
      </c>
      <c r="C388">
        <v>5</v>
      </c>
      <c r="D388">
        <v>17</v>
      </c>
    </row>
    <row r="389" spans="1:4" x14ac:dyDescent="0.3">
      <c r="A389" t="s">
        <v>2825</v>
      </c>
      <c r="B389" t="s">
        <v>2826</v>
      </c>
      <c r="C389">
        <v>5</v>
      </c>
      <c r="D389">
        <v>30</v>
      </c>
    </row>
    <row r="390" spans="1:4" x14ac:dyDescent="0.3">
      <c r="A390" t="s">
        <v>489</v>
      </c>
      <c r="B390" t="s">
        <v>489</v>
      </c>
      <c r="C390">
        <v>7</v>
      </c>
      <c r="D390">
        <v>7</v>
      </c>
    </row>
    <row r="391" spans="1:4" x14ac:dyDescent="0.3">
      <c r="A391" t="s">
        <v>3363</v>
      </c>
      <c r="B391" t="s">
        <v>3364</v>
      </c>
      <c r="C391">
        <v>4</v>
      </c>
      <c r="D391">
        <v>27</v>
      </c>
    </row>
    <row r="392" spans="1:4" x14ac:dyDescent="0.3">
      <c r="A392" t="s">
        <v>490</v>
      </c>
      <c r="B392" t="s">
        <v>491</v>
      </c>
      <c r="C392">
        <v>8</v>
      </c>
      <c r="D392">
        <v>14</v>
      </c>
    </row>
    <row r="393" spans="1:4" x14ac:dyDescent="0.3">
      <c r="A393" t="s">
        <v>492</v>
      </c>
      <c r="B393" t="s">
        <v>493</v>
      </c>
      <c r="C393">
        <v>7</v>
      </c>
      <c r="D393">
        <v>13</v>
      </c>
    </row>
    <row r="394" spans="1:4" x14ac:dyDescent="0.3">
      <c r="A394" t="s">
        <v>728</v>
      </c>
      <c r="B394" t="s">
        <v>494</v>
      </c>
      <c r="C394">
        <v>9</v>
      </c>
      <c r="D394">
        <v>15</v>
      </c>
    </row>
    <row r="395" spans="1:4" x14ac:dyDescent="0.3">
      <c r="A395" t="s">
        <v>729</v>
      </c>
      <c r="B395" t="s">
        <v>495</v>
      </c>
      <c r="C395">
        <v>9</v>
      </c>
      <c r="D395">
        <v>19</v>
      </c>
    </row>
    <row r="396" spans="1:4" x14ac:dyDescent="0.3">
      <c r="A396" t="s">
        <v>2442</v>
      </c>
      <c r="B396" t="s">
        <v>2443</v>
      </c>
      <c r="C396">
        <v>10</v>
      </c>
      <c r="D396">
        <v>24</v>
      </c>
    </row>
    <row r="397" spans="1:4" x14ac:dyDescent="0.3">
      <c r="A397" t="s">
        <v>752</v>
      </c>
      <c r="B397" t="s">
        <v>753</v>
      </c>
      <c r="C397">
        <v>8</v>
      </c>
      <c r="D397">
        <v>26</v>
      </c>
    </row>
    <row r="398" spans="1:4" x14ac:dyDescent="0.3">
      <c r="A398" t="s">
        <v>496</v>
      </c>
      <c r="B398" t="s">
        <v>497</v>
      </c>
      <c r="C398">
        <v>8</v>
      </c>
      <c r="D398">
        <v>15</v>
      </c>
    </row>
    <row r="399" spans="1:4" x14ac:dyDescent="0.3">
      <c r="A399" t="s">
        <v>498</v>
      </c>
      <c r="B399" t="s">
        <v>754</v>
      </c>
      <c r="C399">
        <v>9</v>
      </c>
      <c r="D399">
        <v>30</v>
      </c>
    </row>
    <row r="400" spans="1:4" x14ac:dyDescent="0.3">
      <c r="A400" t="s">
        <v>499</v>
      </c>
      <c r="B400" t="s">
        <v>500</v>
      </c>
      <c r="C400">
        <v>7</v>
      </c>
      <c r="D400">
        <v>16</v>
      </c>
    </row>
    <row r="401" spans="1:4" x14ac:dyDescent="0.3">
      <c r="A401" t="s">
        <v>730</v>
      </c>
      <c r="B401" t="s">
        <v>501</v>
      </c>
      <c r="C401">
        <v>10</v>
      </c>
      <c r="D401">
        <v>18</v>
      </c>
    </row>
    <row r="402" spans="1:4" x14ac:dyDescent="0.3">
      <c r="A402" t="s">
        <v>502</v>
      </c>
      <c r="B402" t="s">
        <v>503</v>
      </c>
      <c r="C402">
        <v>10</v>
      </c>
      <c r="D402">
        <v>11</v>
      </c>
    </row>
    <row r="403" spans="1:4" x14ac:dyDescent="0.3">
      <c r="A403" t="s">
        <v>22</v>
      </c>
      <c r="B403" t="s">
        <v>504</v>
      </c>
      <c r="C403">
        <v>7</v>
      </c>
      <c r="D403">
        <v>15</v>
      </c>
    </row>
    <row r="404" spans="1:4" x14ac:dyDescent="0.3">
      <c r="A404" t="s">
        <v>2930</v>
      </c>
      <c r="B404" t="s">
        <v>2931</v>
      </c>
      <c r="C404">
        <v>9</v>
      </c>
      <c r="D404">
        <v>24</v>
      </c>
    </row>
    <row r="405" spans="1:4" x14ac:dyDescent="0.3">
      <c r="A405" t="s">
        <v>505</v>
      </c>
      <c r="B405" t="s">
        <v>505</v>
      </c>
      <c r="C405">
        <v>5</v>
      </c>
      <c r="D405">
        <v>5</v>
      </c>
    </row>
    <row r="406" spans="1:4" x14ac:dyDescent="0.3">
      <c r="A406" t="s">
        <v>3365</v>
      </c>
      <c r="B406" t="s">
        <v>3366</v>
      </c>
      <c r="C406">
        <v>6</v>
      </c>
      <c r="D406">
        <v>18</v>
      </c>
    </row>
    <row r="407" spans="1:4" x14ac:dyDescent="0.3">
      <c r="A407" t="s">
        <v>506</v>
      </c>
      <c r="B407" t="s">
        <v>2894</v>
      </c>
      <c r="C407">
        <v>8</v>
      </c>
      <c r="D407">
        <v>22</v>
      </c>
    </row>
    <row r="408" spans="1:4" x14ac:dyDescent="0.3">
      <c r="A408" t="s">
        <v>507</v>
      </c>
      <c r="B408" t="s">
        <v>508</v>
      </c>
      <c r="C408">
        <v>7</v>
      </c>
      <c r="D408">
        <v>23</v>
      </c>
    </row>
    <row r="409" spans="1:4" x14ac:dyDescent="0.3">
      <c r="A409" t="s">
        <v>509</v>
      </c>
      <c r="B409" t="s">
        <v>510</v>
      </c>
      <c r="C409">
        <v>9</v>
      </c>
      <c r="D409">
        <v>18</v>
      </c>
    </row>
    <row r="410" spans="1:4" x14ac:dyDescent="0.3">
      <c r="A410" t="s">
        <v>511</v>
      </c>
      <c r="B410" t="s">
        <v>512</v>
      </c>
      <c r="C410">
        <v>7</v>
      </c>
      <c r="D410">
        <v>18</v>
      </c>
    </row>
    <row r="411" spans="1:4" x14ac:dyDescent="0.3">
      <c r="A411" t="s">
        <v>513</v>
      </c>
      <c r="B411" t="s">
        <v>514</v>
      </c>
      <c r="C411">
        <v>6</v>
      </c>
      <c r="D411">
        <v>12</v>
      </c>
    </row>
    <row r="412" spans="1:4" x14ac:dyDescent="0.3">
      <c r="A412" t="s">
        <v>2895</v>
      </c>
      <c r="B412" t="s">
        <v>2896</v>
      </c>
      <c r="C412">
        <v>8</v>
      </c>
      <c r="D412">
        <v>20</v>
      </c>
    </row>
    <row r="413" spans="1:4" x14ac:dyDescent="0.3">
      <c r="A413" t="s">
        <v>515</v>
      </c>
      <c r="B413" t="s">
        <v>2444</v>
      </c>
      <c r="C413">
        <v>6</v>
      </c>
      <c r="D413">
        <v>19</v>
      </c>
    </row>
    <row r="414" spans="1:4" x14ac:dyDescent="0.3">
      <c r="A414" t="s">
        <v>516</v>
      </c>
      <c r="B414" t="s">
        <v>516</v>
      </c>
      <c r="C414">
        <v>8</v>
      </c>
      <c r="D414">
        <v>8</v>
      </c>
    </row>
    <row r="415" spans="1:4" x14ac:dyDescent="0.3">
      <c r="A415" t="s">
        <v>517</v>
      </c>
      <c r="B415" t="s">
        <v>518</v>
      </c>
      <c r="C415">
        <v>7</v>
      </c>
      <c r="D415">
        <v>24</v>
      </c>
    </row>
    <row r="416" spans="1:4" x14ac:dyDescent="0.3">
      <c r="A416" t="s">
        <v>519</v>
      </c>
      <c r="B416" t="s">
        <v>519</v>
      </c>
      <c r="C416">
        <v>7</v>
      </c>
      <c r="D416">
        <v>7</v>
      </c>
    </row>
    <row r="417" spans="1:4" x14ac:dyDescent="0.3">
      <c r="A417" t="s">
        <v>520</v>
      </c>
      <c r="B417" t="s">
        <v>521</v>
      </c>
      <c r="C417">
        <v>10</v>
      </c>
      <c r="D417">
        <v>14</v>
      </c>
    </row>
    <row r="418" spans="1:4" x14ac:dyDescent="0.3">
      <c r="A418" t="s">
        <v>23</v>
      </c>
      <c r="B418" t="s">
        <v>522</v>
      </c>
      <c r="C418">
        <v>4</v>
      </c>
      <c r="D418">
        <v>9</v>
      </c>
    </row>
    <row r="419" spans="1:4" x14ac:dyDescent="0.3">
      <c r="A419" t="s">
        <v>523</v>
      </c>
      <c r="B419" t="s">
        <v>524</v>
      </c>
      <c r="C419">
        <v>6</v>
      </c>
      <c r="D419">
        <v>9</v>
      </c>
    </row>
    <row r="420" spans="1:4" x14ac:dyDescent="0.3">
      <c r="A420" t="s">
        <v>525</v>
      </c>
      <c r="B420" t="s">
        <v>526</v>
      </c>
      <c r="C420">
        <v>8</v>
      </c>
      <c r="D420">
        <v>32</v>
      </c>
    </row>
    <row r="421" spans="1:4" x14ac:dyDescent="0.3">
      <c r="A421" t="s">
        <v>527</v>
      </c>
      <c r="B421" t="s">
        <v>527</v>
      </c>
      <c r="C421">
        <v>8</v>
      </c>
      <c r="D421">
        <v>8</v>
      </c>
    </row>
    <row r="422" spans="1:4" x14ac:dyDescent="0.3">
      <c r="A422" t="s">
        <v>528</v>
      </c>
      <c r="B422" t="s">
        <v>528</v>
      </c>
      <c r="C422">
        <v>6</v>
      </c>
      <c r="D422">
        <v>6</v>
      </c>
    </row>
    <row r="423" spans="1:4" x14ac:dyDescent="0.3">
      <c r="A423" t="s">
        <v>529</v>
      </c>
      <c r="B423" t="s">
        <v>530</v>
      </c>
      <c r="C423">
        <v>7</v>
      </c>
      <c r="D423">
        <v>17</v>
      </c>
    </row>
    <row r="424" spans="1:4" x14ac:dyDescent="0.3">
      <c r="A424" t="s">
        <v>531</v>
      </c>
      <c r="B424" t="s">
        <v>531</v>
      </c>
      <c r="C424">
        <v>6</v>
      </c>
      <c r="D424">
        <v>6</v>
      </c>
    </row>
    <row r="425" spans="1:4" x14ac:dyDescent="0.3">
      <c r="A425" t="s">
        <v>532</v>
      </c>
      <c r="B425" t="s">
        <v>533</v>
      </c>
      <c r="C425">
        <v>7</v>
      </c>
      <c r="D425">
        <v>21</v>
      </c>
    </row>
    <row r="426" spans="1:4" x14ac:dyDescent="0.3">
      <c r="A426" t="s">
        <v>534</v>
      </c>
      <c r="B426" t="s">
        <v>534</v>
      </c>
      <c r="C426">
        <v>7</v>
      </c>
      <c r="D426">
        <v>7</v>
      </c>
    </row>
    <row r="427" spans="1:4" x14ac:dyDescent="0.3">
      <c r="A427" t="s">
        <v>3367</v>
      </c>
      <c r="B427" t="s">
        <v>3368</v>
      </c>
      <c r="C427">
        <v>5</v>
      </c>
      <c r="D427">
        <v>10</v>
      </c>
    </row>
    <row r="428" spans="1:4" x14ac:dyDescent="0.3">
      <c r="A428" t="s">
        <v>535</v>
      </c>
      <c r="B428" t="s">
        <v>535</v>
      </c>
      <c r="C428">
        <v>9</v>
      </c>
      <c r="D428">
        <v>9</v>
      </c>
    </row>
    <row r="429" spans="1:4" x14ac:dyDescent="0.3">
      <c r="A429" t="s">
        <v>2445</v>
      </c>
      <c r="B429" t="s">
        <v>2446</v>
      </c>
      <c r="C429">
        <v>5</v>
      </c>
      <c r="D429">
        <v>20</v>
      </c>
    </row>
    <row r="430" spans="1:4" x14ac:dyDescent="0.3">
      <c r="A430" t="s">
        <v>536</v>
      </c>
      <c r="B430" t="s">
        <v>536</v>
      </c>
      <c r="C430">
        <v>7</v>
      </c>
      <c r="D430">
        <v>7</v>
      </c>
    </row>
    <row r="431" spans="1:4" x14ac:dyDescent="0.3">
      <c r="A431" t="s">
        <v>3216</v>
      </c>
      <c r="B431" t="s">
        <v>3217</v>
      </c>
      <c r="C431">
        <v>9</v>
      </c>
      <c r="D431">
        <v>14</v>
      </c>
    </row>
    <row r="432" spans="1:4" x14ac:dyDescent="0.3">
      <c r="A432" t="s">
        <v>3218</v>
      </c>
      <c r="B432" t="s">
        <v>3219</v>
      </c>
      <c r="C432">
        <v>8</v>
      </c>
      <c r="D432">
        <v>53</v>
      </c>
    </row>
    <row r="433" spans="1:4" x14ac:dyDescent="0.3">
      <c r="A433" t="s">
        <v>537</v>
      </c>
      <c r="B433" t="s">
        <v>538</v>
      </c>
      <c r="C433">
        <v>5</v>
      </c>
      <c r="D433">
        <v>11</v>
      </c>
    </row>
    <row r="434" spans="1:4" x14ac:dyDescent="0.3">
      <c r="A434" t="s">
        <v>539</v>
      </c>
      <c r="B434" t="s">
        <v>540</v>
      </c>
      <c r="C434">
        <v>8</v>
      </c>
      <c r="D434">
        <v>22</v>
      </c>
    </row>
    <row r="435" spans="1:4" x14ac:dyDescent="0.3">
      <c r="A435" t="s">
        <v>541</v>
      </c>
      <c r="B435" t="s">
        <v>542</v>
      </c>
      <c r="C435">
        <v>7</v>
      </c>
      <c r="D435">
        <v>21</v>
      </c>
    </row>
    <row r="436" spans="1:4" x14ac:dyDescent="0.3">
      <c r="A436" t="s">
        <v>3369</v>
      </c>
      <c r="B436" t="s">
        <v>3370</v>
      </c>
      <c r="C436">
        <v>4</v>
      </c>
      <c r="D436">
        <v>13</v>
      </c>
    </row>
    <row r="437" spans="1:4" x14ac:dyDescent="0.3">
      <c r="A437" t="s">
        <v>2447</v>
      </c>
      <c r="B437" t="s">
        <v>543</v>
      </c>
      <c r="C437">
        <v>8</v>
      </c>
      <c r="D437">
        <v>22</v>
      </c>
    </row>
    <row r="438" spans="1:4" x14ac:dyDescent="0.3">
      <c r="A438" t="s">
        <v>1127</v>
      </c>
      <c r="B438" t="s">
        <v>755</v>
      </c>
      <c r="C438">
        <v>10</v>
      </c>
      <c r="D438">
        <v>21</v>
      </c>
    </row>
    <row r="439" spans="1:4" x14ac:dyDescent="0.3">
      <c r="A439" t="s">
        <v>1128</v>
      </c>
      <c r="B439" t="s">
        <v>1129</v>
      </c>
      <c r="C439">
        <v>8</v>
      </c>
      <c r="D439">
        <v>39</v>
      </c>
    </row>
    <row r="440" spans="1:4" x14ac:dyDescent="0.3">
      <c r="A440" t="s">
        <v>544</v>
      </c>
      <c r="B440" t="s">
        <v>544</v>
      </c>
      <c r="C440">
        <v>7</v>
      </c>
      <c r="D440">
        <v>7</v>
      </c>
    </row>
    <row r="441" spans="1:4" x14ac:dyDescent="0.3">
      <c r="A441" t="s">
        <v>547</v>
      </c>
      <c r="B441" t="s">
        <v>548</v>
      </c>
      <c r="C441">
        <v>3</v>
      </c>
      <c r="D441">
        <v>11</v>
      </c>
    </row>
    <row r="442" spans="1:4" x14ac:dyDescent="0.3">
      <c r="A442" t="s">
        <v>549</v>
      </c>
      <c r="B442" t="s">
        <v>2448</v>
      </c>
      <c r="C442">
        <v>9</v>
      </c>
      <c r="D442">
        <v>18</v>
      </c>
    </row>
    <row r="443" spans="1:4" x14ac:dyDescent="0.3">
      <c r="A443" t="s">
        <v>550</v>
      </c>
      <c r="B443" t="s">
        <v>551</v>
      </c>
      <c r="C443">
        <v>9</v>
      </c>
      <c r="D443">
        <v>18</v>
      </c>
    </row>
    <row r="444" spans="1:4" x14ac:dyDescent="0.3">
      <c r="A444" t="s">
        <v>2932</v>
      </c>
      <c r="B444" t="s">
        <v>2933</v>
      </c>
      <c r="C444">
        <v>8</v>
      </c>
      <c r="D444">
        <v>28</v>
      </c>
    </row>
    <row r="445" spans="1:4" x14ac:dyDescent="0.3">
      <c r="A445" t="s">
        <v>731</v>
      </c>
      <c r="B445" t="s">
        <v>545</v>
      </c>
      <c r="C445">
        <v>7</v>
      </c>
      <c r="D445">
        <v>14</v>
      </c>
    </row>
    <row r="446" spans="1:4" x14ac:dyDescent="0.3">
      <c r="A446" t="s">
        <v>732</v>
      </c>
      <c r="B446" t="s">
        <v>2449</v>
      </c>
      <c r="C446">
        <v>7</v>
      </c>
      <c r="D446">
        <v>28</v>
      </c>
    </row>
    <row r="447" spans="1:4" x14ac:dyDescent="0.3">
      <c r="A447" t="s">
        <v>734</v>
      </c>
      <c r="B447" t="s">
        <v>552</v>
      </c>
      <c r="C447">
        <v>9</v>
      </c>
      <c r="D447">
        <v>9</v>
      </c>
    </row>
    <row r="448" spans="1:4" x14ac:dyDescent="0.3">
      <c r="A448" t="s">
        <v>733</v>
      </c>
      <c r="B448" t="s">
        <v>546</v>
      </c>
      <c r="C448">
        <v>8</v>
      </c>
      <c r="D448">
        <v>11</v>
      </c>
    </row>
    <row r="449" spans="1:4" x14ac:dyDescent="0.3">
      <c r="A449" t="s">
        <v>553</v>
      </c>
      <c r="B449" t="s">
        <v>2450</v>
      </c>
      <c r="C449">
        <v>5</v>
      </c>
      <c r="D449">
        <v>13</v>
      </c>
    </row>
    <row r="450" spans="1:4" x14ac:dyDescent="0.3">
      <c r="A450" t="s">
        <v>3371</v>
      </c>
      <c r="B450" t="s">
        <v>3372</v>
      </c>
      <c r="C450">
        <v>10</v>
      </c>
      <c r="D450">
        <v>28</v>
      </c>
    </row>
    <row r="451" spans="1:4" x14ac:dyDescent="0.3">
      <c r="A451" t="s">
        <v>2781</v>
      </c>
      <c r="B451" t="s">
        <v>2782</v>
      </c>
      <c r="C451">
        <v>6</v>
      </c>
      <c r="D451">
        <v>22</v>
      </c>
    </row>
    <row r="452" spans="1:4" x14ac:dyDescent="0.3">
      <c r="A452" t="s">
        <v>554</v>
      </c>
      <c r="B452" t="s">
        <v>555</v>
      </c>
      <c r="C452">
        <v>7</v>
      </c>
      <c r="D452">
        <v>19</v>
      </c>
    </row>
    <row r="453" spans="1:4" x14ac:dyDescent="0.3">
      <c r="A453" t="s">
        <v>622</v>
      </c>
      <c r="B453" t="s">
        <v>756</v>
      </c>
      <c r="C453">
        <v>9</v>
      </c>
      <c r="D453">
        <v>17</v>
      </c>
    </row>
    <row r="454" spans="1:4" x14ac:dyDescent="0.3">
      <c r="A454" t="s">
        <v>556</v>
      </c>
      <c r="B454" t="s">
        <v>556</v>
      </c>
      <c r="C454">
        <v>7</v>
      </c>
      <c r="D454">
        <v>7</v>
      </c>
    </row>
    <row r="455" spans="1:4" x14ac:dyDescent="0.3">
      <c r="A455" t="s">
        <v>557</v>
      </c>
      <c r="B455" t="s">
        <v>558</v>
      </c>
      <c r="C455">
        <v>6</v>
      </c>
      <c r="D455">
        <v>12</v>
      </c>
    </row>
    <row r="456" spans="1:4" x14ac:dyDescent="0.3">
      <c r="A456" t="s">
        <v>559</v>
      </c>
      <c r="B456" t="s">
        <v>560</v>
      </c>
      <c r="C456">
        <v>6</v>
      </c>
      <c r="D456">
        <v>13</v>
      </c>
    </row>
    <row r="457" spans="1:4" x14ac:dyDescent="0.3">
      <c r="A457" t="s">
        <v>735</v>
      </c>
      <c r="B457" t="s">
        <v>561</v>
      </c>
      <c r="C457">
        <v>10</v>
      </c>
      <c r="D457">
        <v>11</v>
      </c>
    </row>
    <row r="458" spans="1:4" x14ac:dyDescent="0.3">
      <c r="A458" t="s">
        <v>562</v>
      </c>
      <c r="B458" t="s">
        <v>563</v>
      </c>
      <c r="C458">
        <v>6</v>
      </c>
      <c r="D458">
        <v>14</v>
      </c>
    </row>
    <row r="459" spans="1:4" x14ac:dyDescent="0.3">
      <c r="A459" t="s">
        <v>564</v>
      </c>
      <c r="B459" t="s">
        <v>565</v>
      </c>
      <c r="C459">
        <v>6</v>
      </c>
      <c r="D459">
        <v>15</v>
      </c>
    </row>
    <row r="460" spans="1:4" x14ac:dyDescent="0.3">
      <c r="A460" t="s">
        <v>12</v>
      </c>
      <c r="B460" t="s">
        <v>12</v>
      </c>
      <c r="C460">
        <v>5</v>
      </c>
      <c r="D460">
        <v>5</v>
      </c>
    </row>
    <row r="461" spans="1:4" x14ac:dyDescent="0.3">
      <c r="A461" t="s">
        <v>566</v>
      </c>
      <c r="B461" t="s">
        <v>566</v>
      </c>
      <c r="C461">
        <v>8</v>
      </c>
      <c r="D461">
        <v>8</v>
      </c>
    </row>
    <row r="462" spans="1:4" x14ac:dyDescent="0.3">
      <c r="A462" t="s">
        <v>736</v>
      </c>
      <c r="B462" t="s">
        <v>567</v>
      </c>
      <c r="C462">
        <v>10</v>
      </c>
      <c r="D462">
        <v>15</v>
      </c>
    </row>
    <row r="463" spans="1:4" x14ac:dyDescent="0.3">
      <c r="A463" t="s">
        <v>568</v>
      </c>
      <c r="B463" t="s">
        <v>569</v>
      </c>
      <c r="C463">
        <v>7</v>
      </c>
      <c r="D463">
        <v>14</v>
      </c>
    </row>
    <row r="464" spans="1:4" x14ac:dyDescent="0.3">
      <c r="A464" t="s">
        <v>757</v>
      </c>
      <c r="B464" t="s">
        <v>757</v>
      </c>
      <c r="C464">
        <v>3</v>
      </c>
      <c r="D464">
        <v>3</v>
      </c>
    </row>
    <row r="465" spans="1:4" x14ac:dyDescent="0.3">
      <c r="A465" t="s">
        <v>21</v>
      </c>
      <c r="B465" t="s">
        <v>570</v>
      </c>
      <c r="C465">
        <v>4</v>
      </c>
      <c r="D465">
        <v>12</v>
      </c>
    </row>
    <row r="466" spans="1:4" x14ac:dyDescent="0.3">
      <c r="A466" t="s">
        <v>572</v>
      </c>
      <c r="B466" t="s">
        <v>573</v>
      </c>
      <c r="C466">
        <v>8</v>
      </c>
      <c r="D466">
        <v>18</v>
      </c>
    </row>
    <row r="467" spans="1:4" x14ac:dyDescent="0.3">
      <c r="A467" t="s">
        <v>737</v>
      </c>
      <c r="B467" t="s">
        <v>571</v>
      </c>
      <c r="C467">
        <v>9</v>
      </c>
      <c r="D467">
        <v>22</v>
      </c>
    </row>
    <row r="468" spans="1:4" x14ac:dyDescent="0.3">
      <c r="A468" t="s">
        <v>3373</v>
      </c>
      <c r="B468" t="s">
        <v>3374</v>
      </c>
      <c r="C468">
        <v>7</v>
      </c>
      <c r="D468">
        <v>16</v>
      </c>
    </row>
    <row r="469" spans="1:4" x14ac:dyDescent="0.3">
      <c r="A469" t="s">
        <v>574</v>
      </c>
      <c r="B469" t="s">
        <v>575</v>
      </c>
      <c r="C469">
        <v>9</v>
      </c>
      <c r="D469">
        <v>25</v>
      </c>
    </row>
    <row r="470" spans="1:4" x14ac:dyDescent="0.3">
      <c r="A470" t="s">
        <v>576</v>
      </c>
      <c r="B470" t="s">
        <v>577</v>
      </c>
      <c r="C470">
        <v>10</v>
      </c>
      <c r="D470">
        <v>26</v>
      </c>
    </row>
    <row r="471" spans="1:4" x14ac:dyDescent="0.3">
      <c r="A471" t="s">
        <v>578</v>
      </c>
      <c r="B471" t="s">
        <v>578</v>
      </c>
      <c r="C471">
        <v>6</v>
      </c>
      <c r="D471">
        <v>6</v>
      </c>
    </row>
    <row r="472" spans="1:4" x14ac:dyDescent="0.3">
      <c r="A472" t="s">
        <v>579</v>
      </c>
      <c r="B472" t="s">
        <v>579</v>
      </c>
      <c r="C472">
        <v>8</v>
      </c>
      <c r="D472">
        <v>8</v>
      </c>
    </row>
    <row r="473" spans="1:4" x14ac:dyDescent="0.3">
      <c r="A473" t="s">
        <v>11</v>
      </c>
      <c r="B473" t="s">
        <v>11</v>
      </c>
      <c r="C473">
        <v>7</v>
      </c>
      <c r="D473">
        <v>7</v>
      </c>
    </row>
    <row r="474" spans="1:4" x14ac:dyDescent="0.3">
      <c r="A474" t="s">
        <v>580</v>
      </c>
      <c r="B474" t="s">
        <v>580</v>
      </c>
      <c r="C474">
        <v>10</v>
      </c>
      <c r="D474">
        <v>10</v>
      </c>
    </row>
    <row r="475" spans="1:4" x14ac:dyDescent="0.3">
      <c r="A475" t="s">
        <v>581</v>
      </c>
      <c r="B475" t="s">
        <v>581</v>
      </c>
      <c r="C475">
        <v>5</v>
      </c>
      <c r="D475">
        <v>5</v>
      </c>
    </row>
    <row r="476" spans="1:4" x14ac:dyDescent="0.3">
      <c r="A476" t="s">
        <v>582</v>
      </c>
      <c r="B476" t="s">
        <v>583</v>
      </c>
      <c r="C476">
        <v>4</v>
      </c>
      <c r="D476">
        <v>8</v>
      </c>
    </row>
    <row r="477" spans="1:4" x14ac:dyDescent="0.3">
      <c r="A477" t="s">
        <v>584</v>
      </c>
      <c r="B477" t="s">
        <v>584</v>
      </c>
      <c r="C477">
        <v>8</v>
      </c>
      <c r="D477">
        <v>8</v>
      </c>
    </row>
    <row r="478" spans="1:4" x14ac:dyDescent="0.3">
      <c r="A478" t="s">
        <v>2451</v>
      </c>
      <c r="B478" t="s">
        <v>585</v>
      </c>
      <c r="C478">
        <v>8</v>
      </c>
      <c r="D478">
        <v>20</v>
      </c>
    </row>
    <row r="479" spans="1:4" x14ac:dyDescent="0.3">
      <c r="A479" t="s">
        <v>738</v>
      </c>
      <c r="B479" t="s">
        <v>586</v>
      </c>
      <c r="C479">
        <v>9</v>
      </c>
      <c r="D479">
        <v>10</v>
      </c>
    </row>
    <row r="480" spans="1:4" x14ac:dyDescent="0.3">
      <c r="A480" t="s">
        <v>587</v>
      </c>
      <c r="B480" t="s">
        <v>588</v>
      </c>
      <c r="C480">
        <v>8</v>
      </c>
      <c r="D480">
        <v>17</v>
      </c>
    </row>
    <row r="481" spans="1:4" x14ac:dyDescent="0.3">
      <c r="A481" t="s">
        <v>739</v>
      </c>
      <c r="B481" t="s">
        <v>589</v>
      </c>
      <c r="C481">
        <v>10</v>
      </c>
      <c r="D481">
        <v>25</v>
      </c>
    </row>
    <row r="482" spans="1:4" x14ac:dyDescent="0.3">
      <c r="A482" t="s">
        <v>590</v>
      </c>
      <c r="B482" t="s">
        <v>591</v>
      </c>
      <c r="C482">
        <v>7</v>
      </c>
      <c r="D482">
        <v>12</v>
      </c>
    </row>
    <row r="483" spans="1:4" x14ac:dyDescent="0.3">
      <c r="A483" t="s">
        <v>740</v>
      </c>
      <c r="B483" t="s">
        <v>592</v>
      </c>
      <c r="C483">
        <v>9</v>
      </c>
      <c r="D483">
        <v>10</v>
      </c>
    </row>
    <row r="484" spans="1:4" x14ac:dyDescent="0.3">
      <c r="A484" t="s">
        <v>741</v>
      </c>
      <c r="B484" t="s">
        <v>593</v>
      </c>
      <c r="C484">
        <v>9</v>
      </c>
      <c r="D484">
        <v>22</v>
      </c>
    </row>
    <row r="485" spans="1:4" x14ac:dyDescent="0.3">
      <c r="A485" t="s">
        <v>742</v>
      </c>
      <c r="B485" t="s">
        <v>594</v>
      </c>
      <c r="C485">
        <v>8</v>
      </c>
      <c r="D485">
        <v>9</v>
      </c>
    </row>
    <row r="486" spans="1:4" x14ac:dyDescent="0.3">
      <c r="A486" t="s">
        <v>595</v>
      </c>
      <c r="B486" t="s">
        <v>596</v>
      </c>
      <c r="C486">
        <v>10</v>
      </c>
      <c r="D486">
        <v>16</v>
      </c>
    </row>
    <row r="487" spans="1:4" x14ac:dyDescent="0.3">
      <c r="A487" t="s">
        <v>743</v>
      </c>
      <c r="B487" t="s">
        <v>597</v>
      </c>
      <c r="C487">
        <v>9</v>
      </c>
      <c r="D487">
        <v>12</v>
      </c>
    </row>
    <row r="488" spans="1:4" x14ac:dyDescent="0.3">
      <c r="A488" t="s">
        <v>3220</v>
      </c>
      <c r="B488" t="s">
        <v>3221</v>
      </c>
      <c r="C488">
        <v>6</v>
      </c>
      <c r="D488">
        <v>18</v>
      </c>
    </row>
    <row r="489" spans="1:4" x14ac:dyDescent="0.3">
      <c r="A489" t="s">
        <v>2452</v>
      </c>
      <c r="B489" t="s">
        <v>2453</v>
      </c>
      <c r="C489">
        <v>6</v>
      </c>
      <c r="D489">
        <v>18</v>
      </c>
    </row>
    <row r="490" spans="1:4" x14ac:dyDescent="0.3">
      <c r="A490" t="s">
        <v>2454</v>
      </c>
      <c r="B490" t="s">
        <v>2455</v>
      </c>
      <c r="C490">
        <v>7</v>
      </c>
      <c r="D490">
        <v>20</v>
      </c>
    </row>
    <row r="491" spans="1:4" x14ac:dyDescent="0.3">
      <c r="A491" t="s">
        <v>598</v>
      </c>
      <c r="B491" t="s">
        <v>599</v>
      </c>
      <c r="C491">
        <v>4</v>
      </c>
      <c r="D491">
        <v>11</v>
      </c>
    </row>
  </sheetData>
  <sheetProtection password="E988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B36"/>
  <sheetViews>
    <sheetView workbookViewId="0">
      <selection activeCell="D22" sqref="D22"/>
    </sheetView>
  </sheetViews>
  <sheetFormatPr baseColWidth="10" defaultColWidth="8.88671875" defaultRowHeight="14.4" x14ac:dyDescent="0.3"/>
  <cols>
    <col min="1" max="1" width="18.77734375" customWidth="1"/>
    <col min="2" max="2" width="34.6640625" bestFit="1" customWidth="1"/>
    <col min="4" max="4" width="21.33203125" bestFit="1" customWidth="1"/>
  </cols>
  <sheetData>
    <row r="1" spans="1:2" x14ac:dyDescent="0.3">
      <c r="A1" t="s">
        <v>1819</v>
      </c>
      <c r="B1" t="s">
        <v>1065</v>
      </c>
    </row>
    <row r="2" spans="1:2" x14ac:dyDescent="0.3">
      <c r="A2" t="s">
        <v>1201</v>
      </c>
      <c r="B2" t="s">
        <v>1820</v>
      </c>
    </row>
    <row r="3" spans="1:2" x14ac:dyDescent="0.3">
      <c r="A3" t="s">
        <v>1821</v>
      </c>
      <c r="B3" t="s">
        <v>2934</v>
      </c>
    </row>
    <row r="4" spans="1:2" x14ac:dyDescent="0.3">
      <c r="A4" t="s">
        <v>1822</v>
      </c>
      <c r="B4" t="s">
        <v>1822</v>
      </c>
    </row>
    <row r="5" spans="1:2" x14ac:dyDescent="0.3">
      <c r="A5" t="s">
        <v>603</v>
      </c>
      <c r="B5" t="s">
        <v>1823</v>
      </c>
    </row>
    <row r="6" spans="1:2" x14ac:dyDescent="0.3">
      <c r="A6" t="s">
        <v>609</v>
      </c>
      <c r="B6" t="s">
        <v>1824</v>
      </c>
    </row>
    <row r="7" spans="1:2" x14ac:dyDescent="0.3">
      <c r="A7" t="s">
        <v>605</v>
      </c>
      <c r="B7" t="s">
        <v>1825</v>
      </c>
    </row>
    <row r="8" spans="1:2" x14ac:dyDescent="0.3">
      <c r="A8" t="s">
        <v>1826</v>
      </c>
      <c r="B8" t="s">
        <v>2935</v>
      </c>
    </row>
    <row r="9" spans="1:2" x14ac:dyDescent="0.3">
      <c r="A9" t="s">
        <v>1827</v>
      </c>
      <c r="B9" t="s">
        <v>2936</v>
      </c>
    </row>
    <row r="10" spans="1:2" x14ac:dyDescent="0.3">
      <c r="A10" t="s">
        <v>1828</v>
      </c>
      <c r="B10" t="s">
        <v>2937</v>
      </c>
    </row>
    <row r="11" spans="1:2" x14ac:dyDescent="0.3">
      <c r="A11" t="s">
        <v>1829</v>
      </c>
      <c r="B11" t="s">
        <v>2938</v>
      </c>
    </row>
    <row r="12" spans="1:2" x14ac:dyDescent="0.3">
      <c r="A12" t="s">
        <v>1830</v>
      </c>
      <c r="B12" t="s">
        <v>2939</v>
      </c>
    </row>
    <row r="13" spans="1:2" x14ac:dyDescent="0.3">
      <c r="A13" t="s">
        <v>1831</v>
      </c>
      <c r="B13" t="s">
        <v>2940</v>
      </c>
    </row>
    <row r="14" spans="1:2" x14ac:dyDescent="0.3">
      <c r="A14" t="s">
        <v>1832</v>
      </c>
      <c r="B14" t="s">
        <v>2941</v>
      </c>
    </row>
    <row r="15" spans="1:2" x14ac:dyDescent="0.3">
      <c r="A15" t="s">
        <v>1833</v>
      </c>
      <c r="B15" t="s">
        <v>2942</v>
      </c>
    </row>
    <row r="16" spans="1:2" x14ac:dyDescent="0.3">
      <c r="A16" t="s">
        <v>1834</v>
      </c>
      <c r="B16" t="s">
        <v>2943</v>
      </c>
    </row>
    <row r="17" spans="1:2" x14ac:dyDescent="0.3">
      <c r="A17" t="s">
        <v>1835</v>
      </c>
      <c r="B17" t="s">
        <v>2944</v>
      </c>
    </row>
    <row r="18" spans="1:2" x14ac:dyDescent="0.3">
      <c r="A18" t="s">
        <v>1836</v>
      </c>
      <c r="B18" t="s">
        <v>2945</v>
      </c>
    </row>
    <row r="19" spans="1:2" x14ac:dyDescent="0.3">
      <c r="A19" t="s">
        <v>1837</v>
      </c>
      <c r="B19" t="s">
        <v>2946</v>
      </c>
    </row>
    <row r="20" spans="1:2" x14ac:dyDescent="0.3">
      <c r="A20" t="s">
        <v>1066</v>
      </c>
      <c r="B20" t="s">
        <v>1838</v>
      </c>
    </row>
    <row r="21" spans="1:2" x14ac:dyDescent="0.3">
      <c r="A21" t="s">
        <v>1067</v>
      </c>
      <c r="B21" t="s">
        <v>1839</v>
      </c>
    </row>
    <row r="22" spans="1:2" x14ac:dyDescent="0.3">
      <c r="A22" t="s">
        <v>1068</v>
      </c>
      <c r="B22" t="s">
        <v>1840</v>
      </c>
    </row>
    <row r="23" spans="1:2" x14ac:dyDescent="0.3">
      <c r="A23" t="s">
        <v>40</v>
      </c>
      <c r="B23" t="s">
        <v>1841</v>
      </c>
    </row>
    <row r="24" spans="1:2" x14ac:dyDescent="0.3">
      <c r="A24" t="s">
        <v>613</v>
      </c>
      <c r="B24" t="s">
        <v>1842</v>
      </c>
    </row>
    <row r="25" spans="1:2" x14ac:dyDescent="0.3">
      <c r="A25" t="s">
        <v>1069</v>
      </c>
      <c r="B25" t="s">
        <v>1843</v>
      </c>
    </row>
    <row r="26" spans="1:2" x14ac:dyDescent="0.3">
      <c r="A26" t="s">
        <v>1844</v>
      </c>
      <c r="B26" t="s">
        <v>1845</v>
      </c>
    </row>
    <row r="27" spans="1:2" x14ac:dyDescent="0.3">
      <c r="A27" t="s">
        <v>1846</v>
      </c>
      <c r="B27" t="s">
        <v>1847</v>
      </c>
    </row>
    <row r="28" spans="1:2" x14ac:dyDescent="0.3">
      <c r="A28" t="s">
        <v>1848</v>
      </c>
      <c r="B28" t="s">
        <v>1849</v>
      </c>
    </row>
    <row r="29" spans="1:2" x14ac:dyDescent="0.3">
      <c r="A29" t="s">
        <v>1850</v>
      </c>
      <c r="B29" t="s">
        <v>1851</v>
      </c>
    </row>
    <row r="30" spans="1:2" x14ac:dyDescent="0.3">
      <c r="A30" t="s">
        <v>2947</v>
      </c>
      <c r="B30" t="s">
        <v>2948</v>
      </c>
    </row>
    <row r="31" spans="1:2" x14ac:dyDescent="0.3">
      <c r="A31" t="s">
        <v>1136</v>
      </c>
      <c r="B31" t="s">
        <v>1852</v>
      </c>
    </row>
    <row r="32" spans="1:2" x14ac:dyDescent="0.3">
      <c r="A32" t="s">
        <v>1853</v>
      </c>
      <c r="B32" t="s">
        <v>1854</v>
      </c>
    </row>
    <row r="33" spans="1:2" x14ac:dyDescent="0.3">
      <c r="A33" t="s">
        <v>1855</v>
      </c>
      <c r="B33" t="s">
        <v>1856</v>
      </c>
    </row>
    <row r="34" spans="1:2" x14ac:dyDescent="0.3">
      <c r="A34" t="s">
        <v>1857</v>
      </c>
      <c r="B34" t="s">
        <v>1858</v>
      </c>
    </row>
    <row r="35" spans="1:2" x14ac:dyDescent="0.3">
      <c r="A35" t="s">
        <v>1859</v>
      </c>
      <c r="B35" t="s">
        <v>1860</v>
      </c>
    </row>
    <row r="36" spans="1:2" x14ac:dyDescent="0.3">
      <c r="A36" t="s">
        <v>1861</v>
      </c>
      <c r="B36" t="s">
        <v>1862</v>
      </c>
    </row>
  </sheetData>
  <sheetProtection password="E988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3" tint="0.79998168889431442"/>
    <pageSetUpPr fitToPage="1"/>
  </sheetPr>
  <dimension ref="A1:P254"/>
  <sheetViews>
    <sheetView topLeftCell="E1" workbookViewId="0">
      <selection activeCell="Q19" sqref="Q19"/>
    </sheetView>
  </sheetViews>
  <sheetFormatPr baseColWidth="10" defaultColWidth="8.88671875" defaultRowHeight="14.4" x14ac:dyDescent="0.3"/>
  <cols>
    <col min="1" max="1" width="14.5546875" bestFit="1" customWidth="1"/>
    <col min="2" max="2" width="10" bestFit="1" customWidth="1"/>
    <col min="3" max="3" width="37.88671875" bestFit="1" customWidth="1"/>
    <col min="4" max="4" width="23.88671875" bestFit="1" customWidth="1"/>
    <col min="5" max="5" width="12.109375" customWidth="1"/>
    <col min="6" max="6" width="15.6640625" bestFit="1" customWidth="1"/>
    <col min="7" max="7" width="11.6640625" hidden="1" customWidth="1"/>
    <col min="8" max="8" width="10.21875" hidden="1" customWidth="1"/>
    <col min="9" max="9" width="23" customWidth="1"/>
    <col min="10" max="10" width="20.44140625" customWidth="1"/>
    <col min="11" max="11" width="52.109375" customWidth="1"/>
    <col min="12" max="12" width="18.44140625" customWidth="1"/>
    <col min="13" max="13" width="17.6640625" customWidth="1"/>
    <col min="14" max="14" width="19.44140625" customWidth="1"/>
    <col min="15" max="15" width="15.44140625" hidden="1" customWidth="1"/>
    <col min="16" max="16" width="12.77734375" hidden="1" customWidth="1"/>
  </cols>
  <sheetData>
    <row r="1" spans="1:15" x14ac:dyDescent="0.3">
      <c r="A1" t="s">
        <v>0</v>
      </c>
      <c r="B1" t="s">
        <v>2521</v>
      </c>
      <c r="C1" s="114" t="s">
        <v>1152</v>
      </c>
      <c r="D1" s="115" t="s">
        <v>2522</v>
      </c>
      <c r="E1" s="115" t="s">
        <v>29</v>
      </c>
      <c r="F1" s="115" t="s">
        <v>1153</v>
      </c>
      <c r="G1" s="115" t="s">
        <v>5</v>
      </c>
      <c r="H1" s="115" t="s">
        <v>1156</v>
      </c>
      <c r="I1" s="115" t="s">
        <v>1154</v>
      </c>
      <c r="J1" s="116" t="s">
        <v>1155</v>
      </c>
      <c r="K1" t="s">
        <v>2523</v>
      </c>
      <c r="L1" t="s">
        <v>2524</v>
      </c>
      <c r="M1" t="s">
        <v>2525</v>
      </c>
      <c r="N1" t="s">
        <v>2526</v>
      </c>
      <c r="O1" t="s">
        <v>3375</v>
      </c>
    </row>
    <row r="2" spans="1:15" x14ac:dyDescent="0.3">
      <c r="A2" t="s">
        <v>1160</v>
      </c>
      <c r="B2">
        <v>100076</v>
      </c>
      <c r="C2" s="117" t="s">
        <v>1161</v>
      </c>
      <c r="D2" s="3" t="s">
        <v>1941</v>
      </c>
      <c r="E2" s="3" t="s">
        <v>1138</v>
      </c>
      <c r="F2" s="3" t="s">
        <v>1162</v>
      </c>
      <c r="G2" s="3" t="s">
        <v>600</v>
      </c>
      <c r="H2" s="3" t="s">
        <v>1164</v>
      </c>
      <c r="I2" s="3" t="s">
        <v>2949</v>
      </c>
      <c r="J2" s="118" t="s">
        <v>1163</v>
      </c>
      <c r="K2" t="s">
        <v>2528</v>
      </c>
      <c r="L2" s="4">
        <v>9498</v>
      </c>
      <c r="M2">
        <v>32690</v>
      </c>
      <c r="N2">
        <v>26946</v>
      </c>
      <c r="O2" t="s">
        <v>2950</v>
      </c>
    </row>
    <row r="3" spans="1:15" x14ac:dyDescent="0.3">
      <c r="A3" t="s">
        <v>1165</v>
      </c>
      <c r="B3">
        <v>100103</v>
      </c>
      <c r="C3" s="117" t="s">
        <v>1166</v>
      </c>
      <c r="D3" s="3" t="s">
        <v>1167</v>
      </c>
      <c r="E3" s="3" t="s">
        <v>1138</v>
      </c>
      <c r="F3" s="3" t="s">
        <v>1167</v>
      </c>
      <c r="G3" s="3" t="s">
        <v>600</v>
      </c>
      <c r="H3" s="3" t="s">
        <v>1164</v>
      </c>
      <c r="I3" s="3" t="s">
        <v>1168</v>
      </c>
      <c r="J3" s="118" t="s">
        <v>1163</v>
      </c>
      <c r="K3" t="s">
        <v>2529</v>
      </c>
      <c r="L3" s="4">
        <v>17168</v>
      </c>
      <c r="M3">
        <v>133567</v>
      </c>
      <c r="N3">
        <v>112965</v>
      </c>
      <c r="O3" t="s">
        <v>2951</v>
      </c>
    </row>
    <row r="4" spans="1:15" x14ac:dyDescent="0.3">
      <c r="A4" t="s">
        <v>1169</v>
      </c>
      <c r="B4">
        <v>100200</v>
      </c>
      <c r="C4" s="117" t="s">
        <v>1170</v>
      </c>
      <c r="D4" s="3" t="s">
        <v>1945</v>
      </c>
      <c r="E4" s="3" t="s">
        <v>1138</v>
      </c>
      <c r="F4" s="3" t="s">
        <v>1171</v>
      </c>
      <c r="G4" s="3" t="s">
        <v>600</v>
      </c>
      <c r="H4" s="3" t="s">
        <v>1164</v>
      </c>
      <c r="I4" s="3" t="s">
        <v>1172</v>
      </c>
      <c r="J4" s="118" t="s">
        <v>1163</v>
      </c>
      <c r="K4" t="s">
        <v>2530</v>
      </c>
      <c r="L4" s="4">
        <v>1</v>
      </c>
      <c r="M4">
        <v>22146</v>
      </c>
      <c r="N4">
        <v>17215</v>
      </c>
      <c r="O4" t="s">
        <v>2952</v>
      </c>
    </row>
    <row r="5" spans="1:15" x14ac:dyDescent="0.3">
      <c r="A5" t="s">
        <v>1173</v>
      </c>
      <c r="B5">
        <v>100115</v>
      </c>
      <c r="C5" s="117" t="s">
        <v>1174</v>
      </c>
      <c r="D5" s="3" t="s">
        <v>1175</v>
      </c>
      <c r="E5" s="3" t="s">
        <v>1138</v>
      </c>
      <c r="F5" s="3" t="s">
        <v>1175</v>
      </c>
      <c r="G5" s="3" t="s">
        <v>600</v>
      </c>
      <c r="H5" s="3" t="s">
        <v>1164</v>
      </c>
      <c r="I5" s="3" t="s">
        <v>1176</v>
      </c>
      <c r="J5" s="118" t="s">
        <v>1163</v>
      </c>
      <c r="K5" t="s">
        <v>2531</v>
      </c>
      <c r="L5" s="4"/>
      <c r="M5">
        <v>5299</v>
      </c>
      <c r="N5">
        <v>4512</v>
      </c>
      <c r="O5" t="s">
        <v>2953</v>
      </c>
    </row>
    <row r="6" spans="1:15" x14ac:dyDescent="0.3">
      <c r="A6" t="s">
        <v>1177</v>
      </c>
      <c r="B6">
        <v>100141</v>
      </c>
      <c r="C6" s="117" t="s">
        <v>1178</v>
      </c>
      <c r="D6" s="3" t="s">
        <v>1175</v>
      </c>
      <c r="E6" s="3" t="s">
        <v>1138</v>
      </c>
      <c r="F6" s="3" t="s">
        <v>1175</v>
      </c>
      <c r="G6" s="3" t="s">
        <v>600</v>
      </c>
      <c r="H6" s="3" t="s">
        <v>1164</v>
      </c>
      <c r="I6" s="3" t="s">
        <v>1179</v>
      </c>
      <c r="J6" s="118" t="s">
        <v>1163</v>
      </c>
      <c r="K6" t="s">
        <v>2532</v>
      </c>
      <c r="L6" s="4"/>
      <c r="M6">
        <v>4268</v>
      </c>
      <c r="N6">
        <v>3573</v>
      </c>
      <c r="O6" t="s">
        <v>2953</v>
      </c>
    </row>
    <row r="7" spans="1:15" x14ac:dyDescent="0.3">
      <c r="A7" t="s">
        <v>1180</v>
      </c>
      <c r="B7">
        <v>100160</v>
      </c>
      <c r="C7" s="117" t="s">
        <v>1181</v>
      </c>
      <c r="D7" s="3" t="s">
        <v>1946</v>
      </c>
      <c r="E7" s="3" t="s">
        <v>1138</v>
      </c>
      <c r="F7" s="3" t="s">
        <v>1162</v>
      </c>
      <c r="G7" s="3" t="s">
        <v>600</v>
      </c>
      <c r="H7" s="3" t="s">
        <v>1183</v>
      </c>
      <c r="I7" s="3" t="s">
        <v>2954</v>
      </c>
      <c r="J7" s="118" t="s">
        <v>1182</v>
      </c>
      <c r="K7" t="s">
        <v>2533</v>
      </c>
      <c r="L7" s="4">
        <v>5480</v>
      </c>
      <c r="M7">
        <v>5984</v>
      </c>
      <c r="N7">
        <v>5182</v>
      </c>
      <c r="O7" t="s">
        <v>2955</v>
      </c>
    </row>
    <row r="8" spans="1:15" x14ac:dyDescent="0.3">
      <c r="A8" t="s">
        <v>1184</v>
      </c>
      <c r="B8">
        <v>100186</v>
      </c>
      <c r="C8" s="117" t="s">
        <v>1185</v>
      </c>
      <c r="D8" s="3" t="s">
        <v>1945</v>
      </c>
      <c r="E8" s="3" t="s">
        <v>1138</v>
      </c>
      <c r="F8" s="3" t="s">
        <v>1157</v>
      </c>
      <c r="G8" s="3" t="s">
        <v>600</v>
      </c>
      <c r="H8" s="3" t="s">
        <v>1164</v>
      </c>
      <c r="I8" s="3" t="s">
        <v>1186</v>
      </c>
      <c r="J8" s="118" t="s">
        <v>1163</v>
      </c>
      <c r="K8" t="s">
        <v>2534</v>
      </c>
      <c r="L8" s="4">
        <v>732</v>
      </c>
      <c r="M8">
        <v>8538</v>
      </c>
      <c r="N8">
        <v>7005</v>
      </c>
      <c r="O8" t="s">
        <v>2956</v>
      </c>
    </row>
    <row r="9" spans="1:15" x14ac:dyDescent="0.3">
      <c r="A9" t="s">
        <v>1187</v>
      </c>
      <c r="B9">
        <v>100230</v>
      </c>
      <c r="C9" s="117" t="s">
        <v>1188</v>
      </c>
      <c r="D9" s="3" t="s">
        <v>1941</v>
      </c>
      <c r="E9" s="3" t="s">
        <v>1138</v>
      </c>
      <c r="F9" s="3" t="s">
        <v>1189</v>
      </c>
      <c r="G9" s="3" t="s">
        <v>600</v>
      </c>
      <c r="H9" s="3" t="s">
        <v>1164</v>
      </c>
      <c r="I9" s="3" t="s">
        <v>1190</v>
      </c>
      <c r="J9" s="118" t="s">
        <v>1163</v>
      </c>
      <c r="K9" t="s">
        <v>2535</v>
      </c>
      <c r="L9" s="4">
        <v>1828</v>
      </c>
      <c r="M9">
        <v>10744</v>
      </c>
      <c r="N9">
        <v>9149</v>
      </c>
      <c r="O9" t="s">
        <v>2957</v>
      </c>
    </row>
    <row r="10" spans="1:15" x14ac:dyDescent="0.3">
      <c r="A10" t="s">
        <v>1523</v>
      </c>
      <c r="B10">
        <v>100258</v>
      </c>
      <c r="C10" s="117" t="s">
        <v>1524</v>
      </c>
      <c r="D10" s="3" t="s">
        <v>1167</v>
      </c>
      <c r="E10" s="3" t="s">
        <v>1138</v>
      </c>
      <c r="F10" s="3" t="s">
        <v>1167</v>
      </c>
      <c r="G10" s="3" t="s">
        <v>600</v>
      </c>
      <c r="H10" s="3" t="s">
        <v>1164</v>
      </c>
      <c r="I10" s="3" t="s">
        <v>3243</v>
      </c>
      <c r="J10" s="118" t="s">
        <v>1163</v>
      </c>
      <c r="K10" t="s">
        <v>2567</v>
      </c>
      <c r="L10" s="4">
        <v>20821</v>
      </c>
      <c r="M10">
        <v>62167</v>
      </c>
      <c r="N10">
        <v>51649</v>
      </c>
      <c r="O10" t="s">
        <v>3048</v>
      </c>
    </row>
    <row r="11" spans="1:15" x14ac:dyDescent="0.3">
      <c r="A11" t="s">
        <v>1191</v>
      </c>
      <c r="B11">
        <v>100278</v>
      </c>
      <c r="C11" s="117" t="s">
        <v>1192</v>
      </c>
      <c r="D11" s="3" t="s">
        <v>1941</v>
      </c>
      <c r="E11" s="3" t="s">
        <v>1138</v>
      </c>
      <c r="F11" s="3" t="s">
        <v>1162</v>
      </c>
      <c r="G11" s="3" t="s">
        <v>600</v>
      </c>
      <c r="H11" s="3" t="s">
        <v>1164</v>
      </c>
      <c r="I11" s="3" t="s">
        <v>1653</v>
      </c>
      <c r="J11" s="118" t="s">
        <v>1163</v>
      </c>
      <c r="K11" t="s">
        <v>2536</v>
      </c>
      <c r="L11" s="4">
        <v>5480</v>
      </c>
      <c r="M11">
        <v>28936</v>
      </c>
      <c r="N11">
        <v>24557</v>
      </c>
      <c r="O11" t="s">
        <v>2958</v>
      </c>
    </row>
    <row r="12" spans="1:15" x14ac:dyDescent="0.3">
      <c r="A12" t="s">
        <v>1193</v>
      </c>
      <c r="B12">
        <v>100129</v>
      </c>
      <c r="C12" s="117" t="s">
        <v>1194</v>
      </c>
      <c r="D12" s="3" t="s">
        <v>1167</v>
      </c>
      <c r="E12" s="3" t="s">
        <v>1138</v>
      </c>
      <c r="F12" s="3" t="s">
        <v>1167</v>
      </c>
      <c r="G12" s="3" t="s">
        <v>600</v>
      </c>
      <c r="H12" s="3" t="s">
        <v>1164</v>
      </c>
      <c r="I12" s="3" t="s">
        <v>1195</v>
      </c>
      <c r="J12" s="118" t="s">
        <v>1163</v>
      </c>
      <c r="K12" t="s">
        <v>2537</v>
      </c>
      <c r="L12" s="4">
        <v>1462</v>
      </c>
      <c r="M12">
        <v>54591</v>
      </c>
      <c r="N12">
        <v>46413</v>
      </c>
      <c r="O12" t="s">
        <v>2959</v>
      </c>
    </row>
    <row r="13" spans="1:15" x14ac:dyDescent="0.3">
      <c r="A13" t="s">
        <v>1252</v>
      </c>
      <c r="B13">
        <v>100077</v>
      </c>
      <c r="C13" s="117" t="s">
        <v>1253</v>
      </c>
      <c r="D13" s="3" t="s">
        <v>1942</v>
      </c>
      <c r="E13" s="3" t="s">
        <v>1138</v>
      </c>
      <c r="F13" s="3" t="s">
        <v>1162</v>
      </c>
      <c r="G13" s="3" t="s">
        <v>600</v>
      </c>
      <c r="H13" s="3" t="s">
        <v>1164</v>
      </c>
      <c r="I13" s="3" t="s">
        <v>3225</v>
      </c>
      <c r="J13" s="118" t="s">
        <v>1163</v>
      </c>
      <c r="K13" t="s">
        <v>2559</v>
      </c>
      <c r="L13" s="4">
        <v>23743</v>
      </c>
      <c r="M13">
        <v>207166</v>
      </c>
      <c r="N13">
        <v>187041</v>
      </c>
      <c r="O13" t="s">
        <v>2968</v>
      </c>
    </row>
    <row r="14" spans="1:15" x14ac:dyDescent="0.3">
      <c r="A14" t="s">
        <v>1196</v>
      </c>
      <c r="B14">
        <v>100171</v>
      </c>
      <c r="C14" s="117" t="s">
        <v>1197</v>
      </c>
      <c r="D14" s="3" t="s">
        <v>1941</v>
      </c>
      <c r="E14" s="3" t="s">
        <v>1138</v>
      </c>
      <c r="F14" s="3" t="s">
        <v>1162</v>
      </c>
      <c r="G14" s="3" t="s">
        <v>600</v>
      </c>
      <c r="H14" s="3" t="s">
        <v>1164</v>
      </c>
      <c r="I14" s="3" t="s">
        <v>1198</v>
      </c>
      <c r="J14" s="118" t="s">
        <v>1163</v>
      </c>
      <c r="K14" t="s">
        <v>2538</v>
      </c>
      <c r="L14" s="4"/>
      <c r="M14">
        <v>8456</v>
      </c>
      <c r="N14">
        <v>7049</v>
      </c>
      <c r="O14" t="s">
        <v>2960</v>
      </c>
    </row>
    <row r="15" spans="1:15" x14ac:dyDescent="0.3">
      <c r="A15" t="s">
        <v>1199</v>
      </c>
      <c r="B15">
        <v>100001</v>
      </c>
      <c r="C15" s="117" t="s">
        <v>1200</v>
      </c>
      <c r="D15" s="3" t="s">
        <v>1943</v>
      </c>
      <c r="E15" s="3" t="s">
        <v>1138</v>
      </c>
      <c r="F15" s="3" t="s">
        <v>1201</v>
      </c>
      <c r="G15" s="3" t="s">
        <v>600</v>
      </c>
      <c r="H15" s="3" t="s">
        <v>1164</v>
      </c>
      <c r="I15" s="3" t="s">
        <v>1202</v>
      </c>
      <c r="J15" s="118" t="s">
        <v>1163</v>
      </c>
      <c r="K15" t="s">
        <v>2541</v>
      </c>
      <c r="L15" s="4"/>
      <c r="M15">
        <v>5118</v>
      </c>
      <c r="N15">
        <v>4115</v>
      </c>
      <c r="O15" t="s">
        <v>2961</v>
      </c>
    </row>
    <row r="16" spans="1:15" x14ac:dyDescent="0.3">
      <c r="A16" t="s">
        <v>1203</v>
      </c>
      <c r="B16">
        <v>100090</v>
      </c>
      <c r="C16" s="117" t="s">
        <v>1204</v>
      </c>
      <c r="D16" s="3" t="s">
        <v>1945</v>
      </c>
      <c r="E16" s="3" t="s">
        <v>1138</v>
      </c>
      <c r="F16" s="3" t="s">
        <v>1201</v>
      </c>
      <c r="G16" s="3" t="s">
        <v>600</v>
      </c>
      <c r="H16" s="3" t="s">
        <v>1164</v>
      </c>
      <c r="I16" s="3" t="s">
        <v>1205</v>
      </c>
      <c r="J16" s="118" t="s">
        <v>1163</v>
      </c>
      <c r="K16" t="s">
        <v>2542</v>
      </c>
      <c r="L16" s="4"/>
      <c r="M16">
        <v>9786</v>
      </c>
      <c r="N16">
        <v>8522</v>
      </c>
      <c r="O16" t="s">
        <v>2962</v>
      </c>
    </row>
    <row r="17" spans="1:15" x14ac:dyDescent="0.3">
      <c r="A17" t="s">
        <v>1206</v>
      </c>
      <c r="B17">
        <v>100116</v>
      </c>
      <c r="C17" s="117" t="s">
        <v>1207</v>
      </c>
      <c r="D17" s="3" t="s">
        <v>1175</v>
      </c>
      <c r="E17" s="3" t="s">
        <v>1138</v>
      </c>
      <c r="F17" s="3" t="s">
        <v>1175</v>
      </c>
      <c r="G17" s="3" t="s">
        <v>1235</v>
      </c>
      <c r="H17" s="3" t="s">
        <v>1164</v>
      </c>
      <c r="I17" s="3" t="s">
        <v>1208</v>
      </c>
      <c r="J17" s="118" t="s">
        <v>1163</v>
      </c>
      <c r="K17" t="s">
        <v>2543</v>
      </c>
      <c r="L17" s="4"/>
      <c r="M17">
        <v>5571</v>
      </c>
      <c r="N17">
        <v>4791</v>
      </c>
      <c r="O17" t="s">
        <v>2953</v>
      </c>
    </row>
    <row r="18" spans="1:15" x14ac:dyDescent="0.3">
      <c r="A18" t="s">
        <v>1209</v>
      </c>
      <c r="B18">
        <v>100142</v>
      </c>
      <c r="C18" s="117" t="s">
        <v>1210</v>
      </c>
      <c r="D18" s="3" t="s">
        <v>1945</v>
      </c>
      <c r="E18" s="3" t="s">
        <v>1138</v>
      </c>
      <c r="F18" s="3" t="s">
        <v>1211</v>
      </c>
      <c r="G18" s="3" t="s">
        <v>600</v>
      </c>
      <c r="H18" s="3" t="s">
        <v>1164</v>
      </c>
      <c r="I18" s="3" t="s">
        <v>1212</v>
      </c>
      <c r="J18" s="118" t="s">
        <v>1163</v>
      </c>
      <c r="K18" t="s">
        <v>2544</v>
      </c>
      <c r="L18" s="4"/>
      <c r="M18">
        <v>5741</v>
      </c>
      <c r="N18">
        <v>4713</v>
      </c>
      <c r="O18" t="s">
        <v>2963</v>
      </c>
    </row>
    <row r="19" spans="1:15" x14ac:dyDescent="0.3">
      <c r="A19" t="s">
        <v>1213</v>
      </c>
      <c r="B19">
        <v>100187</v>
      </c>
      <c r="C19" s="117" t="s">
        <v>1214</v>
      </c>
      <c r="D19" s="3" t="s">
        <v>1175</v>
      </c>
      <c r="E19" s="3" t="s">
        <v>1138</v>
      </c>
      <c r="F19" s="3" t="s">
        <v>1175</v>
      </c>
      <c r="G19" s="3" t="s">
        <v>600</v>
      </c>
      <c r="H19" s="3" t="s">
        <v>1164</v>
      </c>
      <c r="I19" s="3" t="s">
        <v>1215</v>
      </c>
      <c r="J19" s="118" t="s">
        <v>1163</v>
      </c>
      <c r="K19" t="s">
        <v>2545</v>
      </c>
      <c r="L19" s="4"/>
      <c r="M19">
        <v>5243</v>
      </c>
      <c r="N19">
        <v>4430</v>
      </c>
      <c r="O19" t="s">
        <v>2953</v>
      </c>
    </row>
    <row r="20" spans="1:15" x14ac:dyDescent="0.3">
      <c r="A20" t="s">
        <v>1216</v>
      </c>
      <c r="B20">
        <v>100214</v>
      </c>
      <c r="C20" s="117" t="s">
        <v>1217</v>
      </c>
      <c r="D20" s="3" t="s">
        <v>1175</v>
      </c>
      <c r="E20" s="3" t="s">
        <v>1138</v>
      </c>
      <c r="F20" s="3" t="s">
        <v>1175</v>
      </c>
      <c r="G20" s="3" t="s">
        <v>600</v>
      </c>
      <c r="H20" s="3" t="s">
        <v>1164</v>
      </c>
      <c r="I20" s="3" t="s">
        <v>1218</v>
      </c>
      <c r="J20" s="118" t="s">
        <v>1163</v>
      </c>
      <c r="K20" t="s">
        <v>2546</v>
      </c>
      <c r="L20" s="4"/>
      <c r="M20">
        <v>8728</v>
      </c>
      <c r="N20">
        <v>7601</v>
      </c>
      <c r="O20" t="s">
        <v>2953</v>
      </c>
    </row>
    <row r="21" spans="1:15" x14ac:dyDescent="0.3">
      <c r="A21" t="s">
        <v>1219</v>
      </c>
      <c r="B21">
        <v>100231</v>
      </c>
      <c r="C21" s="117" t="s">
        <v>1220</v>
      </c>
      <c r="D21" s="3" t="s">
        <v>1946</v>
      </c>
      <c r="E21" s="3" t="s">
        <v>1138</v>
      </c>
      <c r="F21" s="3" t="s">
        <v>1221</v>
      </c>
      <c r="G21" s="3" t="s">
        <v>600</v>
      </c>
      <c r="H21" s="3" t="s">
        <v>1164</v>
      </c>
      <c r="I21" s="3" t="s">
        <v>1222</v>
      </c>
      <c r="J21" s="118" t="s">
        <v>1163</v>
      </c>
      <c r="K21" t="s">
        <v>2547</v>
      </c>
      <c r="L21" s="4"/>
      <c r="M21">
        <v>4972</v>
      </c>
      <c r="N21">
        <v>4449</v>
      </c>
      <c r="O21" t="s">
        <v>2527</v>
      </c>
    </row>
    <row r="22" spans="1:15" x14ac:dyDescent="0.3">
      <c r="A22" t="s">
        <v>1223</v>
      </c>
      <c r="B22">
        <v>100245</v>
      </c>
      <c r="C22" s="117" t="s">
        <v>1224</v>
      </c>
      <c r="D22" s="3" t="s">
        <v>1175</v>
      </c>
      <c r="E22" s="3" t="s">
        <v>1138</v>
      </c>
      <c r="F22" s="3" t="s">
        <v>1175</v>
      </c>
      <c r="G22" s="3" t="s">
        <v>600</v>
      </c>
      <c r="H22" s="3" t="s">
        <v>1164</v>
      </c>
      <c r="I22" s="3" t="s">
        <v>1225</v>
      </c>
      <c r="J22" s="118" t="s">
        <v>1163</v>
      </c>
      <c r="K22" t="s">
        <v>2548</v>
      </c>
      <c r="L22" s="4"/>
      <c r="M22">
        <v>4562</v>
      </c>
      <c r="N22">
        <v>3998</v>
      </c>
      <c r="O22" t="s">
        <v>2953</v>
      </c>
    </row>
    <row r="23" spans="1:15" x14ac:dyDescent="0.3">
      <c r="A23" t="s">
        <v>1226</v>
      </c>
      <c r="B23">
        <v>100259</v>
      </c>
      <c r="C23" s="117" t="s">
        <v>1227</v>
      </c>
      <c r="D23" s="3" t="s">
        <v>1175</v>
      </c>
      <c r="E23" s="3" t="s">
        <v>1138</v>
      </c>
      <c r="F23" s="3" t="s">
        <v>1175</v>
      </c>
      <c r="G23" s="3" t="s">
        <v>600</v>
      </c>
      <c r="H23" s="3" t="s">
        <v>1164</v>
      </c>
      <c r="I23" s="3" t="s">
        <v>1228</v>
      </c>
      <c r="J23" s="118" t="s">
        <v>1163</v>
      </c>
      <c r="K23" t="s">
        <v>2549</v>
      </c>
      <c r="L23" s="4"/>
      <c r="M23">
        <v>5436</v>
      </c>
      <c r="N23">
        <v>4622</v>
      </c>
      <c r="O23" t="s">
        <v>2953</v>
      </c>
    </row>
    <row r="24" spans="1:15" x14ac:dyDescent="0.3">
      <c r="A24" t="s">
        <v>1229</v>
      </c>
      <c r="B24">
        <v>100279</v>
      </c>
      <c r="C24" s="117" t="s">
        <v>1230</v>
      </c>
      <c r="D24" s="3" t="s">
        <v>1945</v>
      </c>
      <c r="E24" s="3" t="s">
        <v>1138</v>
      </c>
      <c r="F24" s="3" t="s">
        <v>1157</v>
      </c>
      <c r="G24" s="3" t="s">
        <v>600</v>
      </c>
      <c r="H24" s="3" t="s">
        <v>1164</v>
      </c>
      <c r="I24" s="3" t="s">
        <v>1231</v>
      </c>
      <c r="J24" s="118" t="s">
        <v>1163</v>
      </c>
      <c r="K24" t="s">
        <v>2550</v>
      </c>
      <c r="L24" s="4"/>
      <c r="M24">
        <v>6919</v>
      </c>
      <c r="N24">
        <v>5975</v>
      </c>
      <c r="O24" t="s">
        <v>2965</v>
      </c>
    </row>
    <row r="25" spans="1:15" x14ac:dyDescent="0.3">
      <c r="A25" t="s">
        <v>1232</v>
      </c>
      <c r="B25">
        <v>100016</v>
      </c>
      <c r="C25" s="117" t="s">
        <v>1233</v>
      </c>
      <c r="D25" s="3" t="s">
        <v>1946</v>
      </c>
      <c r="E25" s="3" t="s">
        <v>1138</v>
      </c>
      <c r="F25" s="3" t="s">
        <v>1234</v>
      </c>
      <c r="G25" s="3" t="s">
        <v>1235</v>
      </c>
      <c r="H25" s="3" t="s">
        <v>1164</v>
      </c>
      <c r="I25" s="3" t="s">
        <v>1236</v>
      </c>
      <c r="J25" s="118" t="s">
        <v>1163</v>
      </c>
      <c r="K25" t="s">
        <v>2551</v>
      </c>
      <c r="L25" s="4"/>
      <c r="M25">
        <v>2000</v>
      </c>
      <c r="N25">
        <v>1564</v>
      </c>
      <c r="O25" t="s">
        <v>2966</v>
      </c>
    </row>
    <row r="26" spans="1:15" x14ac:dyDescent="0.3">
      <c r="A26" t="s">
        <v>1237</v>
      </c>
      <c r="B26">
        <v>100040</v>
      </c>
      <c r="C26" s="117" t="s">
        <v>1238</v>
      </c>
      <c r="D26" s="3" t="s">
        <v>1946</v>
      </c>
      <c r="E26" s="3" t="s">
        <v>1138</v>
      </c>
      <c r="F26" s="3" t="s">
        <v>1234</v>
      </c>
      <c r="G26" s="3" t="s">
        <v>1235</v>
      </c>
      <c r="H26" s="3" t="s">
        <v>1164</v>
      </c>
      <c r="I26" s="3" t="s">
        <v>1239</v>
      </c>
      <c r="J26" s="118" t="s">
        <v>1163</v>
      </c>
      <c r="K26" t="s">
        <v>2552</v>
      </c>
      <c r="L26" s="4"/>
      <c r="M26">
        <v>2439</v>
      </c>
      <c r="N26">
        <v>1839</v>
      </c>
      <c r="O26" t="s">
        <v>2966</v>
      </c>
    </row>
    <row r="27" spans="1:15" x14ac:dyDescent="0.3">
      <c r="A27" t="s">
        <v>1240</v>
      </c>
      <c r="B27">
        <v>100065</v>
      </c>
      <c r="C27" s="117" t="s">
        <v>1241</v>
      </c>
      <c r="D27" s="3" t="s">
        <v>1175</v>
      </c>
      <c r="E27" s="3" t="s">
        <v>1138</v>
      </c>
      <c r="F27" s="3" t="s">
        <v>1234</v>
      </c>
      <c r="G27" s="3" t="s">
        <v>1235</v>
      </c>
      <c r="H27" s="3" t="s">
        <v>1164</v>
      </c>
      <c r="I27" s="3" t="s">
        <v>1242</v>
      </c>
      <c r="J27" s="118" t="s">
        <v>1163</v>
      </c>
      <c r="K27" t="s">
        <v>2553</v>
      </c>
      <c r="L27" s="4"/>
      <c r="M27">
        <v>5099</v>
      </c>
      <c r="N27">
        <v>4506</v>
      </c>
      <c r="O27" t="s">
        <v>2953</v>
      </c>
    </row>
    <row r="28" spans="1:15" x14ac:dyDescent="0.3">
      <c r="A28" t="s">
        <v>1243</v>
      </c>
      <c r="B28">
        <v>100078</v>
      </c>
      <c r="C28" s="117" t="s">
        <v>1244</v>
      </c>
      <c r="D28" s="3" t="s">
        <v>1175</v>
      </c>
      <c r="E28" s="3" t="s">
        <v>1138</v>
      </c>
      <c r="F28" s="3" t="s">
        <v>1234</v>
      </c>
      <c r="G28" s="3" t="s">
        <v>1235</v>
      </c>
      <c r="H28" s="3" t="s">
        <v>1164</v>
      </c>
      <c r="I28" s="3" t="s">
        <v>1245</v>
      </c>
      <c r="J28" s="118" t="s">
        <v>1163</v>
      </c>
      <c r="K28" t="s">
        <v>2554</v>
      </c>
      <c r="L28" s="4"/>
      <c r="M28">
        <v>7254</v>
      </c>
      <c r="N28">
        <v>6489</v>
      </c>
      <c r="O28" t="s">
        <v>2953</v>
      </c>
    </row>
    <row r="29" spans="1:15" x14ac:dyDescent="0.3">
      <c r="A29" t="s">
        <v>1246</v>
      </c>
      <c r="B29">
        <v>100104</v>
      </c>
      <c r="C29" s="117" t="s">
        <v>1247</v>
      </c>
      <c r="D29" s="3" t="s">
        <v>1175</v>
      </c>
      <c r="E29" s="3" t="s">
        <v>1138</v>
      </c>
      <c r="F29" s="3" t="s">
        <v>1234</v>
      </c>
      <c r="G29" s="3" t="s">
        <v>1235</v>
      </c>
      <c r="H29" s="3" t="s">
        <v>1164</v>
      </c>
      <c r="I29" s="3" t="s">
        <v>1248</v>
      </c>
      <c r="J29" s="118" t="s">
        <v>1163</v>
      </c>
      <c r="K29" t="s">
        <v>2555</v>
      </c>
      <c r="L29" s="4"/>
      <c r="M29">
        <v>3776</v>
      </c>
      <c r="N29">
        <v>3362</v>
      </c>
      <c r="O29" t="s">
        <v>2953</v>
      </c>
    </row>
    <row r="30" spans="1:15" x14ac:dyDescent="0.3">
      <c r="A30" t="s">
        <v>2539</v>
      </c>
      <c r="B30">
        <v>100172</v>
      </c>
      <c r="C30" s="117" t="s">
        <v>2540</v>
      </c>
      <c r="D30" s="3" t="s">
        <v>1946</v>
      </c>
      <c r="E30" s="3" t="s">
        <v>1138</v>
      </c>
      <c r="F30" s="3" t="s">
        <v>1234</v>
      </c>
      <c r="G30" s="3" t="s">
        <v>1235</v>
      </c>
      <c r="H30" s="3" t="s">
        <v>1164</v>
      </c>
      <c r="I30" s="3" t="s">
        <v>1248</v>
      </c>
      <c r="J30" s="118" t="s">
        <v>1163</v>
      </c>
      <c r="K30" t="s">
        <v>2527</v>
      </c>
      <c r="L30" s="4">
        <v>21916</v>
      </c>
      <c r="M30">
        <v>0</v>
      </c>
      <c r="N30">
        <v>0</v>
      </c>
      <c r="O30" t="s">
        <v>2953</v>
      </c>
    </row>
    <row r="31" spans="1:15" x14ac:dyDescent="0.3">
      <c r="A31" t="s">
        <v>1249</v>
      </c>
      <c r="B31">
        <v>100027</v>
      </c>
      <c r="C31" s="117" t="s">
        <v>1250</v>
      </c>
      <c r="D31" s="3" t="s">
        <v>1946</v>
      </c>
      <c r="E31" s="3" t="s">
        <v>1138</v>
      </c>
      <c r="F31" s="3" t="s">
        <v>1201</v>
      </c>
      <c r="G31" s="3" t="s">
        <v>600</v>
      </c>
      <c r="H31" s="3" t="s">
        <v>1183</v>
      </c>
      <c r="I31" s="3" t="s">
        <v>1251</v>
      </c>
      <c r="J31" s="118" t="s">
        <v>1163</v>
      </c>
      <c r="K31" t="s">
        <v>2558</v>
      </c>
      <c r="L31" s="4"/>
      <c r="M31">
        <v>12129</v>
      </c>
      <c r="N31">
        <v>8830</v>
      </c>
      <c r="O31" t="s">
        <v>2967</v>
      </c>
    </row>
    <row r="32" spans="1:15" x14ac:dyDescent="0.3">
      <c r="A32" t="s">
        <v>2556</v>
      </c>
      <c r="B32">
        <v>100055</v>
      </c>
      <c r="C32" s="117" t="s">
        <v>2557</v>
      </c>
      <c r="D32" s="3" t="s">
        <v>1946</v>
      </c>
      <c r="E32" s="3" t="s">
        <v>1138</v>
      </c>
      <c r="F32" s="3" t="s">
        <v>1201</v>
      </c>
      <c r="G32" s="3" t="s">
        <v>600</v>
      </c>
      <c r="H32" s="3" t="s">
        <v>1183</v>
      </c>
      <c r="I32" s="3" t="s">
        <v>1251</v>
      </c>
      <c r="J32" s="118" t="s">
        <v>1163</v>
      </c>
      <c r="K32" t="s">
        <v>2558</v>
      </c>
      <c r="L32" s="4"/>
      <c r="M32">
        <v>3117</v>
      </c>
      <c r="N32">
        <v>2412</v>
      </c>
      <c r="O32" t="s">
        <v>2967</v>
      </c>
    </row>
    <row r="33" spans="1:15" x14ac:dyDescent="0.3">
      <c r="A33" t="s">
        <v>1254</v>
      </c>
      <c r="B33">
        <v>100002</v>
      </c>
      <c r="C33" s="117" t="s">
        <v>1255</v>
      </c>
      <c r="D33" s="3" t="s">
        <v>1944</v>
      </c>
      <c r="E33" s="3" t="s">
        <v>1138</v>
      </c>
      <c r="F33" s="3" t="s">
        <v>1162</v>
      </c>
      <c r="G33" s="3" t="s">
        <v>600</v>
      </c>
      <c r="H33" s="3" t="s">
        <v>1164</v>
      </c>
      <c r="I33" s="3" t="s">
        <v>3226</v>
      </c>
      <c r="J33" s="118" t="s">
        <v>1163</v>
      </c>
      <c r="K33" t="s">
        <v>2560</v>
      </c>
      <c r="L33" s="4">
        <v>25204</v>
      </c>
      <c r="M33">
        <v>58735</v>
      </c>
      <c r="N33">
        <v>49079</v>
      </c>
      <c r="O33" t="s">
        <v>2969</v>
      </c>
    </row>
    <row r="34" spans="1:15" x14ac:dyDescent="0.3">
      <c r="A34" t="s">
        <v>1256</v>
      </c>
      <c r="B34">
        <v>100091</v>
      </c>
      <c r="C34" s="117" t="s">
        <v>1257</v>
      </c>
      <c r="D34" s="3" t="s">
        <v>1944</v>
      </c>
      <c r="E34" s="3" t="s">
        <v>1138</v>
      </c>
      <c r="F34" s="3" t="s">
        <v>1162</v>
      </c>
      <c r="G34" s="3" t="s">
        <v>600</v>
      </c>
      <c r="H34" s="3" t="s">
        <v>1164</v>
      </c>
      <c r="I34" s="3" t="s">
        <v>1258</v>
      </c>
      <c r="J34" s="118" t="s">
        <v>1163</v>
      </c>
      <c r="K34" t="s">
        <v>2560</v>
      </c>
      <c r="L34" s="4">
        <v>25204</v>
      </c>
      <c r="M34">
        <v>122792</v>
      </c>
      <c r="N34">
        <v>106598</v>
      </c>
      <c r="O34" t="s">
        <v>2970</v>
      </c>
    </row>
    <row r="35" spans="1:15" x14ac:dyDescent="0.3">
      <c r="A35" t="s">
        <v>1259</v>
      </c>
      <c r="B35">
        <v>100117</v>
      </c>
      <c r="C35" s="117" t="s">
        <v>3376</v>
      </c>
      <c r="D35" s="3" t="s">
        <v>1944</v>
      </c>
      <c r="E35" s="3" t="s">
        <v>1138</v>
      </c>
      <c r="F35" s="3" t="s">
        <v>1162</v>
      </c>
      <c r="G35" s="3" t="s">
        <v>600</v>
      </c>
      <c r="H35" s="3" t="s">
        <v>1164</v>
      </c>
      <c r="I35" s="3" t="s">
        <v>3227</v>
      </c>
      <c r="J35" s="118" t="s">
        <v>1163</v>
      </c>
      <c r="K35" t="s">
        <v>2560</v>
      </c>
      <c r="L35" s="4">
        <v>32509</v>
      </c>
      <c r="M35">
        <v>55855</v>
      </c>
      <c r="N35">
        <v>46341</v>
      </c>
      <c r="O35" t="s">
        <v>2970</v>
      </c>
    </row>
    <row r="36" spans="1:15" x14ac:dyDescent="0.3">
      <c r="A36" t="s">
        <v>3222</v>
      </c>
      <c r="B36">
        <v>100274</v>
      </c>
      <c r="C36" s="117" t="s">
        <v>3223</v>
      </c>
      <c r="D36" s="3" t="s">
        <v>1942</v>
      </c>
      <c r="E36" s="3" t="s">
        <v>1138</v>
      </c>
      <c r="F36" s="3" t="s">
        <v>1162</v>
      </c>
      <c r="G36" s="3" t="s">
        <v>600</v>
      </c>
      <c r="H36" s="3" t="s">
        <v>1164</v>
      </c>
      <c r="I36" s="3" t="s">
        <v>3224</v>
      </c>
      <c r="J36" s="118" t="s">
        <v>1163</v>
      </c>
      <c r="K36" t="s">
        <v>2644</v>
      </c>
      <c r="L36" s="4">
        <v>21186</v>
      </c>
      <c r="M36">
        <v>51014</v>
      </c>
      <c r="N36">
        <v>44671</v>
      </c>
      <c r="O36" t="s">
        <v>3040</v>
      </c>
    </row>
    <row r="37" spans="1:15" x14ac:dyDescent="0.3">
      <c r="A37" t="s">
        <v>1260</v>
      </c>
      <c r="B37">
        <v>100143</v>
      </c>
      <c r="C37" s="117" t="s">
        <v>1261</v>
      </c>
      <c r="D37" s="3" t="s">
        <v>1941</v>
      </c>
      <c r="E37" s="3" t="s">
        <v>1138</v>
      </c>
      <c r="F37" s="3" t="s">
        <v>1162</v>
      </c>
      <c r="G37" s="3" t="s">
        <v>600</v>
      </c>
      <c r="H37" s="3" t="s">
        <v>1164</v>
      </c>
      <c r="I37" s="3" t="s">
        <v>1262</v>
      </c>
      <c r="J37" s="118" t="s">
        <v>1163</v>
      </c>
      <c r="K37" t="s">
        <v>2561</v>
      </c>
      <c r="L37" s="4"/>
      <c r="M37">
        <v>6051</v>
      </c>
      <c r="N37">
        <v>4822</v>
      </c>
      <c r="O37" t="s">
        <v>2971</v>
      </c>
    </row>
    <row r="38" spans="1:15" x14ac:dyDescent="0.3">
      <c r="A38" t="s">
        <v>1265</v>
      </c>
      <c r="B38">
        <v>100188</v>
      </c>
      <c r="C38" s="117" t="s">
        <v>1266</v>
      </c>
      <c r="D38" s="3" t="s">
        <v>1167</v>
      </c>
      <c r="E38" s="3" t="s">
        <v>1138</v>
      </c>
      <c r="F38" s="3" t="s">
        <v>1167</v>
      </c>
      <c r="G38" s="3" t="s">
        <v>600</v>
      </c>
      <c r="H38" s="3" t="s">
        <v>1164</v>
      </c>
      <c r="I38" s="3" t="s">
        <v>1267</v>
      </c>
      <c r="J38" s="118" t="s">
        <v>1163</v>
      </c>
      <c r="K38" t="s">
        <v>2563</v>
      </c>
      <c r="L38" s="4"/>
      <c r="M38">
        <v>8183</v>
      </c>
      <c r="N38">
        <v>6991</v>
      </c>
      <c r="O38" t="s">
        <v>2973</v>
      </c>
    </row>
    <row r="39" spans="1:15" x14ac:dyDescent="0.3">
      <c r="A39" t="s">
        <v>1268</v>
      </c>
      <c r="B39">
        <v>100212</v>
      </c>
      <c r="C39" s="117" t="s">
        <v>1269</v>
      </c>
      <c r="D39" s="3" t="s">
        <v>1946</v>
      </c>
      <c r="E39" s="3" t="s">
        <v>1138</v>
      </c>
      <c r="F39" s="3" t="s">
        <v>1175</v>
      </c>
      <c r="G39" s="3" t="s">
        <v>600</v>
      </c>
      <c r="H39" s="3" t="s">
        <v>1183</v>
      </c>
      <c r="I39" s="3" t="s">
        <v>1270</v>
      </c>
      <c r="J39" s="118" t="s">
        <v>1163</v>
      </c>
      <c r="K39" t="s">
        <v>2564</v>
      </c>
      <c r="L39" s="4">
        <v>5115</v>
      </c>
      <c r="M39">
        <v>0</v>
      </c>
      <c r="N39">
        <v>0</v>
      </c>
      <c r="O39" t="s">
        <v>2955</v>
      </c>
    </row>
    <row r="40" spans="1:15" x14ac:dyDescent="0.3">
      <c r="A40" t="s">
        <v>1271</v>
      </c>
      <c r="B40">
        <v>100038</v>
      </c>
      <c r="C40" s="117" t="s">
        <v>1272</v>
      </c>
      <c r="D40" s="3" t="s">
        <v>1175</v>
      </c>
      <c r="E40" s="3" t="s">
        <v>1138</v>
      </c>
      <c r="F40" s="3" t="s">
        <v>1175</v>
      </c>
      <c r="G40" s="3" t="s">
        <v>600</v>
      </c>
      <c r="H40" s="3" t="s">
        <v>1164</v>
      </c>
      <c r="I40" s="3" t="s">
        <v>1273</v>
      </c>
      <c r="J40" s="118" t="s">
        <v>1163</v>
      </c>
      <c r="K40" t="s">
        <v>2565</v>
      </c>
      <c r="L40" s="4"/>
      <c r="M40">
        <v>10586</v>
      </c>
      <c r="N40">
        <v>9059</v>
      </c>
      <c r="O40" t="s">
        <v>2953</v>
      </c>
    </row>
    <row r="41" spans="1:15" x14ac:dyDescent="0.3">
      <c r="A41" t="s">
        <v>1274</v>
      </c>
      <c r="B41">
        <v>100246</v>
      </c>
      <c r="C41" s="117" t="s">
        <v>1275</v>
      </c>
      <c r="D41" s="3" t="s">
        <v>1175</v>
      </c>
      <c r="E41" s="3" t="s">
        <v>1138</v>
      </c>
      <c r="F41" s="3" t="s">
        <v>1175</v>
      </c>
      <c r="G41" s="3" t="s">
        <v>600</v>
      </c>
      <c r="H41" s="3" t="s">
        <v>1164</v>
      </c>
      <c r="I41" s="3" t="s">
        <v>1276</v>
      </c>
      <c r="J41" s="118" t="s">
        <v>1163</v>
      </c>
      <c r="K41" t="s">
        <v>2566</v>
      </c>
      <c r="L41" s="4">
        <v>1</v>
      </c>
      <c r="M41">
        <v>6462</v>
      </c>
      <c r="N41">
        <v>5489</v>
      </c>
      <c r="O41" t="s">
        <v>2953</v>
      </c>
    </row>
    <row r="42" spans="1:15" x14ac:dyDescent="0.3">
      <c r="A42" t="s">
        <v>1277</v>
      </c>
      <c r="B42">
        <v>100041</v>
      </c>
      <c r="C42" s="117" t="s">
        <v>1278</v>
      </c>
      <c r="D42" s="3" t="s">
        <v>1175</v>
      </c>
      <c r="E42" s="3" t="s">
        <v>1138</v>
      </c>
      <c r="F42" s="3" t="s">
        <v>1175</v>
      </c>
      <c r="G42" s="3" t="s">
        <v>600</v>
      </c>
      <c r="H42" s="3" t="s">
        <v>1164</v>
      </c>
      <c r="I42" s="3" t="s">
        <v>1279</v>
      </c>
      <c r="J42" s="118" t="s">
        <v>1163</v>
      </c>
      <c r="K42" t="s">
        <v>2568</v>
      </c>
      <c r="L42" s="4">
        <v>1</v>
      </c>
      <c r="M42">
        <v>5140</v>
      </c>
      <c r="N42">
        <v>4527</v>
      </c>
      <c r="O42" t="s">
        <v>2953</v>
      </c>
    </row>
    <row r="43" spans="1:15" x14ac:dyDescent="0.3">
      <c r="A43" t="s">
        <v>3229</v>
      </c>
      <c r="B43">
        <v>100066</v>
      </c>
      <c r="C43" s="117" t="s">
        <v>3230</v>
      </c>
      <c r="D43" s="3" t="s">
        <v>1946</v>
      </c>
      <c r="E43" s="3" t="s">
        <v>1138</v>
      </c>
      <c r="F43" s="3" t="s">
        <v>1221</v>
      </c>
      <c r="G43" s="3" t="s">
        <v>600</v>
      </c>
      <c r="H43" s="3" t="s">
        <v>1164</v>
      </c>
      <c r="I43" s="3" t="s">
        <v>3231</v>
      </c>
      <c r="J43" s="118" t="s">
        <v>1163</v>
      </c>
      <c r="K43" t="s">
        <v>2569</v>
      </c>
      <c r="L43" s="4">
        <v>1</v>
      </c>
      <c r="M43">
        <v>7513</v>
      </c>
      <c r="N43">
        <v>6786</v>
      </c>
      <c r="O43" t="s">
        <v>3377</v>
      </c>
    </row>
    <row r="44" spans="1:15" x14ac:dyDescent="0.3">
      <c r="A44" t="s">
        <v>1280</v>
      </c>
      <c r="B44">
        <v>100105</v>
      </c>
      <c r="C44" s="117" t="s">
        <v>1281</v>
      </c>
      <c r="D44" s="3" t="s">
        <v>1175</v>
      </c>
      <c r="E44" s="3" t="s">
        <v>1138</v>
      </c>
      <c r="F44" s="3" t="s">
        <v>1175</v>
      </c>
      <c r="G44" s="3" t="s">
        <v>600</v>
      </c>
      <c r="H44" s="3" t="s">
        <v>1164</v>
      </c>
      <c r="I44" s="3" t="s">
        <v>1282</v>
      </c>
      <c r="J44" s="118" t="s">
        <v>1163</v>
      </c>
      <c r="K44" t="s">
        <v>2570</v>
      </c>
      <c r="L44" s="4">
        <v>29221</v>
      </c>
      <c r="M44">
        <v>7228</v>
      </c>
      <c r="N44">
        <v>6251</v>
      </c>
      <c r="O44" t="s">
        <v>2953</v>
      </c>
    </row>
    <row r="45" spans="1:15" x14ac:dyDescent="0.3">
      <c r="A45" t="s">
        <v>1283</v>
      </c>
      <c r="B45">
        <v>100173</v>
      </c>
      <c r="C45" s="117" t="s">
        <v>1284</v>
      </c>
      <c r="D45" s="3" t="s">
        <v>1946</v>
      </c>
      <c r="E45" s="3" t="s">
        <v>1138</v>
      </c>
      <c r="F45" s="3" t="s">
        <v>1175</v>
      </c>
      <c r="G45" s="3" t="s">
        <v>1235</v>
      </c>
      <c r="H45" s="3" t="s">
        <v>1164</v>
      </c>
      <c r="I45" s="3" t="s">
        <v>1285</v>
      </c>
      <c r="J45" s="118" t="s">
        <v>1163</v>
      </c>
      <c r="K45" t="s">
        <v>2571</v>
      </c>
      <c r="L45" s="4">
        <v>25569</v>
      </c>
      <c r="M45">
        <v>3313</v>
      </c>
      <c r="N45">
        <v>2970</v>
      </c>
      <c r="O45" t="s">
        <v>2964</v>
      </c>
    </row>
    <row r="46" spans="1:15" x14ac:dyDescent="0.3">
      <c r="A46" t="s">
        <v>1286</v>
      </c>
      <c r="B46">
        <v>100202</v>
      </c>
      <c r="C46" s="117" t="s">
        <v>1287</v>
      </c>
      <c r="D46" s="3" t="s">
        <v>1946</v>
      </c>
      <c r="E46" s="3" t="s">
        <v>1138</v>
      </c>
      <c r="F46" s="3" t="s">
        <v>1175</v>
      </c>
      <c r="G46" s="3" t="s">
        <v>1235</v>
      </c>
      <c r="H46" s="3" t="s">
        <v>1164</v>
      </c>
      <c r="I46" s="3" t="s">
        <v>1288</v>
      </c>
      <c r="J46" s="118" t="s">
        <v>1163</v>
      </c>
      <c r="K46" t="s">
        <v>2571</v>
      </c>
      <c r="L46" s="4">
        <v>25569</v>
      </c>
      <c r="M46">
        <v>3737</v>
      </c>
      <c r="N46">
        <v>3106</v>
      </c>
      <c r="O46" t="s">
        <v>2964</v>
      </c>
    </row>
    <row r="47" spans="1:15" x14ac:dyDescent="0.3">
      <c r="A47" t="s">
        <v>1289</v>
      </c>
      <c r="B47">
        <v>100028</v>
      </c>
      <c r="C47" s="117" t="s">
        <v>1290</v>
      </c>
      <c r="D47" s="3" t="s">
        <v>1941</v>
      </c>
      <c r="E47" s="3" t="s">
        <v>1138</v>
      </c>
      <c r="F47" s="3" t="s">
        <v>1162</v>
      </c>
      <c r="G47" s="3" t="s">
        <v>600</v>
      </c>
      <c r="H47" s="3" t="s">
        <v>1164</v>
      </c>
      <c r="I47" s="3" t="s">
        <v>1291</v>
      </c>
      <c r="J47" s="118" t="s">
        <v>1163</v>
      </c>
      <c r="K47" t="s">
        <v>2572</v>
      </c>
      <c r="L47" s="4">
        <v>1</v>
      </c>
      <c r="M47">
        <v>5036</v>
      </c>
      <c r="N47">
        <v>4505</v>
      </c>
      <c r="O47" t="s">
        <v>2974</v>
      </c>
    </row>
    <row r="48" spans="1:15" x14ac:dyDescent="0.3">
      <c r="A48" t="s">
        <v>1292</v>
      </c>
      <c r="B48">
        <v>100003</v>
      </c>
      <c r="C48" s="117" t="s">
        <v>1293</v>
      </c>
      <c r="D48" s="3" t="s">
        <v>1941</v>
      </c>
      <c r="E48" s="3" t="s">
        <v>1138</v>
      </c>
      <c r="F48" s="3" t="s">
        <v>1162</v>
      </c>
      <c r="G48" s="3" t="s">
        <v>600</v>
      </c>
      <c r="H48" s="3" t="s">
        <v>1164</v>
      </c>
      <c r="I48" s="3" t="s">
        <v>1294</v>
      </c>
      <c r="J48" s="118" t="s">
        <v>1163</v>
      </c>
      <c r="K48" t="s">
        <v>2573</v>
      </c>
      <c r="L48" s="4"/>
      <c r="M48">
        <v>5298</v>
      </c>
      <c r="N48">
        <v>4208</v>
      </c>
      <c r="O48" t="s">
        <v>2975</v>
      </c>
    </row>
    <row r="49" spans="1:15" x14ac:dyDescent="0.3">
      <c r="A49" t="s">
        <v>1295</v>
      </c>
      <c r="B49">
        <v>100118</v>
      </c>
      <c r="C49" s="117" t="s">
        <v>1296</v>
      </c>
      <c r="D49" s="3" t="s">
        <v>1175</v>
      </c>
      <c r="E49" s="3" t="s">
        <v>1138</v>
      </c>
      <c r="F49" s="3" t="s">
        <v>1175</v>
      </c>
      <c r="G49" s="3" t="s">
        <v>600</v>
      </c>
      <c r="H49" s="3" t="s">
        <v>1164</v>
      </c>
      <c r="I49" s="3" t="s">
        <v>1297</v>
      </c>
      <c r="J49" s="118" t="s">
        <v>1163</v>
      </c>
      <c r="K49" t="s">
        <v>2574</v>
      </c>
      <c r="L49" s="4"/>
      <c r="M49">
        <v>4777</v>
      </c>
      <c r="N49">
        <v>3757</v>
      </c>
      <c r="O49" t="s">
        <v>2953</v>
      </c>
    </row>
    <row r="50" spans="1:15" x14ac:dyDescent="0.3">
      <c r="A50" t="s">
        <v>1263</v>
      </c>
      <c r="B50">
        <v>100144</v>
      </c>
      <c r="C50" s="117" t="s">
        <v>1264</v>
      </c>
      <c r="D50" s="3" t="s">
        <v>1943</v>
      </c>
      <c r="E50" s="3" t="s">
        <v>1138</v>
      </c>
      <c r="F50" s="3" t="s">
        <v>1201</v>
      </c>
      <c r="G50" s="3" t="s">
        <v>600</v>
      </c>
      <c r="H50" s="3" t="s">
        <v>1164</v>
      </c>
      <c r="I50" s="3" t="s">
        <v>3228</v>
      </c>
      <c r="J50" s="118" t="s">
        <v>1163</v>
      </c>
      <c r="K50" t="s">
        <v>2562</v>
      </c>
      <c r="L50" s="4">
        <v>25204</v>
      </c>
      <c r="M50">
        <v>78776</v>
      </c>
      <c r="N50">
        <v>70790</v>
      </c>
      <c r="O50" t="s">
        <v>2972</v>
      </c>
    </row>
    <row r="51" spans="1:15" x14ac:dyDescent="0.3">
      <c r="A51" t="s">
        <v>1298</v>
      </c>
      <c r="B51">
        <v>100140</v>
      </c>
      <c r="C51" s="117" t="s">
        <v>1299</v>
      </c>
      <c r="D51" s="3" t="s">
        <v>1941</v>
      </c>
      <c r="E51" s="3" t="s">
        <v>1138</v>
      </c>
      <c r="F51" s="3" t="s">
        <v>1162</v>
      </c>
      <c r="G51" s="3" t="s">
        <v>600</v>
      </c>
      <c r="H51" s="3" t="s">
        <v>1164</v>
      </c>
      <c r="I51" s="3" t="s">
        <v>1300</v>
      </c>
      <c r="J51" s="118" t="s">
        <v>1163</v>
      </c>
      <c r="K51" t="s">
        <v>2575</v>
      </c>
      <c r="L51" s="4">
        <v>36923</v>
      </c>
      <c r="M51">
        <v>7592</v>
      </c>
      <c r="N51">
        <v>6170</v>
      </c>
      <c r="O51" t="s">
        <v>2976</v>
      </c>
    </row>
    <row r="52" spans="1:15" x14ac:dyDescent="0.3">
      <c r="A52" t="s">
        <v>1301</v>
      </c>
      <c r="B52">
        <v>100162</v>
      </c>
      <c r="C52" s="117" t="s">
        <v>1302</v>
      </c>
      <c r="D52" s="3" t="s">
        <v>1941</v>
      </c>
      <c r="E52" s="3" t="s">
        <v>1138</v>
      </c>
      <c r="F52" s="3" t="s">
        <v>1162</v>
      </c>
      <c r="G52" s="3" t="s">
        <v>600</v>
      </c>
      <c r="H52" s="3" t="s">
        <v>1164</v>
      </c>
      <c r="I52" s="3" t="s">
        <v>1303</v>
      </c>
      <c r="J52" s="118" t="s">
        <v>1163</v>
      </c>
      <c r="K52" t="s">
        <v>2576</v>
      </c>
      <c r="L52" s="4">
        <v>36892</v>
      </c>
      <c r="M52">
        <v>33543</v>
      </c>
      <c r="N52">
        <v>28388</v>
      </c>
      <c r="O52" t="s">
        <v>2976</v>
      </c>
    </row>
    <row r="53" spans="1:15" x14ac:dyDescent="0.3">
      <c r="A53" t="s">
        <v>1304</v>
      </c>
      <c r="B53">
        <v>100247</v>
      </c>
      <c r="C53" s="117" t="s">
        <v>1305</v>
      </c>
      <c r="D53" s="3" t="s">
        <v>1175</v>
      </c>
      <c r="E53" s="3" t="s">
        <v>1138</v>
      </c>
      <c r="F53" s="3" t="s">
        <v>1234</v>
      </c>
      <c r="G53" s="3" t="s">
        <v>1235</v>
      </c>
      <c r="H53" s="3" t="s">
        <v>1164</v>
      </c>
      <c r="I53" s="3" t="s">
        <v>1306</v>
      </c>
      <c r="J53" s="118" t="s">
        <v>1163</v>
      </c>
      <c r="K53" t="s">
        <v>2577</v>
      </c>
      <c r="L53" s="4">
        <v>1</v>
      </c>
      <c r="M53">
        <v>3927</v>
      </c>
      <c r="N53">
        <v>3458</v>
      </c>
      <c r="O53" t="s">
        <v>2966</v>
      </c>
    </row>
    <row r="54" spans="1:15" x14ac:dyDescent="0.3">
      <c r="A54" t="s">
        <v>1307</v>
      </c>
      <c r="B54">
        <v>100261</v>
      </c>
      <c r="C54" s="117" t="s">
        <v>1308</v>
      </c>
      <c r="D54" s="3" t="s">
        <v>1167</v>
      </c>
      <c r="E54" s="3" t="s">
        <v>1138</v>
      </c>
      <c r="F54" s="3" t="s">
        <v>1167</v>
      </c>
      <c r="G54" s="3" t="s">
        <v>600</v>
      </c>
      <c r="H54" s="3" t="s">
        <v>1164</v>
      </c>
      <c r="I54" s="3" t="s">
        <v>1309</v>
      </c>
      <c r="J54" s="118" t="s">
        <v>1163</v>
      </c>
      <c r="K54" t="s">
        <v>2578</v>
      </c>
      <c r="L54" s="4">
        <v>1</v>
      </c>
      <c r="M54">
        <v>4638</v>
      </c>
      <c r="N54">
        <v>3992</v>
      </c>
      <c r="O54" t="s">
        <v>2951</v>
      </c>
    </row>
    <row r="55" spans="1:15" x14ac:dyDescent="0.3">
      <c r="A55" t="s">
        <v>1310</v>
      </c>
      <c r="B55">
        <v>100042</v>
      </c>
      <c r="C55" s="117" t="s">
        <v>1311</v>
      </c>
      <c r="D55" s="3" t="s">
        <v>1175</v>
      </c>
      <c r="E55" s="3" t="s">
        <v>1138</v>
      </c>
      <c r="F55" s="3" t="s">
        <v>1175</v>
      </c>
      <c r="G55" s="3" t="s">
        <v>600</v>
      </c>
      <c r="H55" s="3" t="s">
        <v>1164</v>
      </c>
      <c r="I55" s="3" t="s">
        <v>1312</v>
      </c>
      <c r="J55" s="118" t="s">
        <v>1163</v>
      </c>
      <c r="K55" t="s">
        <v>2579</v>
      </c>
      <c r="L55" s="4"/>
      <c r="M55">
        <v>8098</v>
      </c>
      <c r="N55">
        <v>6632</v>
      </c>
      <c r="O55" t="s">
        <v>2953</v>
      </c>
    </row>
    <row r="56" spans="1:15" x14ac:dyDescent="0.3">
      <c r="A56" t="s">
        <v>1313</v>
      </c>
      <c r="B56">
        <v>100067</v>
      </c>
      <c r="C56" s="117" t="s">
        <v>1314</v>
      </c>
      <c r="D56" s="3" t="s">
        <v>1315</v>
      </c>
      <c r="E56" s="3" t="s">
        <v>1138</v>
      </c>
      <c r="F56" s="3" t="s">
        <v>1315</v>
      </c>
      <c r="G56" s="3" t="s">
        <v>600</v>
      </c>
      <c r="H56" s="3" t="s">
        <v>1164</v>
      </c>
      <c r="I56" s="3" t="s">
        <v>1316</v>
      </c>
      <c r="J56" s="118" t="s">
        <v>1163</v>
      </c>
      <c r="K56" t="s">
        <v>2580</v>
      </c>
      <c r="L56" s="4">
        <v>9133</v>
      </c>
      <c r="M56">
        <v>47553</v>
      </c>
      <c r="N56">
        <v>15717</v>
      </c>
      <c r="O56" t="s">
        <v>2977</v>
      </c>
    </row>
    <row r="57" spans="1:15" x14ac:dyDescent="0.3">
      <c r="A57" t="s">
        <v>1317</v>
      </c>
      <c r="B57">
        <v>100257</v>
      </c>
      <c r="C57" s="117" t="s">
        <v>1318</v>
      </c>
      <c r="D57" s="3" t="s">
        <v>1946</v>
      </c>
      <c r="E57" s="3" t="s">
        <v>1138</v>
      </c>
      <c r="F57" s="3" t="s">
        <v>1319</v>
      </c>
      <c r="G57" s="3" t="s">
        <v>600</v>
      </c>
      <c r="H57" s="3" t="s">
        <v>1183</v>
      </c>
      <c r="I57" s="3" t="s">
        <v>1320</v>
      </c>
      <c r="J57" s="118" t="s">
        <v>1163</v>
      </c>
      <c r="K57" t="s">
        <v>2581</v>
      </c>
      <c r="L57" s="4"/>
      <c r="M57">
        <v>2201</v>
      </c>
      <c r="N57">
        <v>1682</v>
      </c>
      <c r="O57" t="s">
        <v>2955</v>
      </c>
    </row>
    <row r="58" spans="1:15" x14ac:dyDescent="0.3">
      <c r="A58" t="s">
        <v>1321</v>
      </c>
      <c r="B58">
        <v>100292</v>
      </c>
      <c r="C58" s="117" t="s">
        <v>1322</v>
      </c>
      <c r="D58" s="3" t="s">
        <v>1946</v>
      </c>
      <c r="E58" s="3" t="s">
        <v>1138</v>
      </c>
      <c r="F58" s="3" t="s">
        <v>1319</v>
      </c>
      <c r="G58" s="3" t="s">
        <v>600</v>
      </c>
      <c r="H58" s="3" t="s">
        <v>1183</v>
      </c>
      <c r="I58" s="3" t="s">
        <v>1320</v>
      </c>
      <c r="J58" s="118" t="s">
        <v>1163</v>
      </c>
      <c r="K58" t="s">
        <v>2581</v>
      </c>
      <c r="L58" s="4"/>
      <c r="M58">
        <v>11278</v>
      </c>
      <c r="N58">
        <v>8447</v>
      </c>
      <c r="O58" t="s">
        <v>2527</v>
      </c>
    </row>
    <row r="59" spans="1:15" x14ac:dyDescent="0.3">
      <c r="A59" t="s">
        <v>1323</v>
      </c>
      <c r="B59">
        <v>100174</v>
      </c>
      <c r="C59" s="117" t="s">
        <v>1324</v>
      </c>
      <c r="D59" s="3" t="s">
        <v>1167</v>
      </c>
      <c r="E59" s="3" t="s">
        <v>1138</v>
      </c>
      <c r="F59" s="3" t="s">
        <v>1167</v>
      </c>
      <c r="G59" s="3" t="s">
        <v>600</v>
      </c>
      <c r="H59" s="3" t="s">
        <v>1164</v>
      </c>
      <c r="I59" s="3" t="s">
        <v>1695</v>
      </c>
      <c r="J59" s="118" t="s">
        <v>1163</v>
      </c>
      <c r="K59" t="s">
        <v>2582</v>
      </c>
      <c r="L59" s="4">
        <v>18629</v>
      </c>
      <c r="M59">
        <v>23465</v>
      </c>
      <c r="N59">
        <v>18617</v>
      </c>
      <c r="O59" t="s">
        <v>2978</v>
      </c>
    </row>
    <row r="60" spans="1:15" x14ac:dyDescent="0.3">
      <c r="A60" t="s">
        <v>1326</v>
      </c>
      <c r="B60">
        <v>100271</v>
      </c>
      <c r="C60" s="117" t="s">
        <v>1327</v>
      </c>
      <c r="D60" s="3" t="s">
        <v>1946</v>
      </c>
      <c r="E60" s="3" t="s">
        <v>1138</v>
      </c>
      <c r="F60" s="3" t="s">
        <v>1171</v>
      </c>
      <c r="G60" s="3" t="s">
        <v>600</v>
      </c>
      <c r="H60" s="3" t="s">
        <v>1164</v>
      </c>
      <c r="I60" s="3" t="s">
        <v>3232</v>
      </c>
      <c r="J60" s="118" t="s">
        <v>1163</v>
      </c>
      <c r="K60" t="s">
        <v>2584</v>
      </c>
      <c r="L60" s="4">
        <v>1462</v>
      </c>
      <c r="M60">
        <v>1747</v>
      </c>
      <c r="N60">
        <v>550</v>
      </c>
      <c r="O60" t="s">
        <v>2979</v>
      </c>
    </row>
    <row r="61" spans="1:15" x14ac:dyDescent="0.3">
      <c r="A61" t="s">
        <v>1328</v>
      </c>
      <c r="B61">
        <v>100004</v>
      </c>
      <c r="C61" s="117" t="s">
        <v>1329</v>
      </c>
      <c r="D61" s="3" t="s">
        <v>1167</v>
      </c>
      <c r="E61" s="3" t="s">
        <v>1138</v>
      </c>
      <c r="F61" s="3" t="s">
        <v>1167</v>
      </c>
      <c r="G61" s="3" t="s">
        <v>600</v>
      </c>
      <c r="H61" s="3" t="s">
        <v>1164</v>
      </c>
      <c r="I61" s="3" t="s">
        <v>1330</v>
      </c>
      <c r="J61" s="118" t="s">
        <v>1163</v>
      </c>
      <c r="K61" t="s">
        <v>2585</v>
      </c>
      <c r="L61" s="4">
        <v>1097</v>
      </c>
      <c r="M61">
        <v>26253</v>
      </c>
      <c r="N61">
        <v>20273</v>
      </c>
      <c r="O61" t="s">
        <v>2980</v>
      </c>
    </row>
    <row r="62" spans="1:15" x14ac:dyDescent="0.3">
      <c r="A62" t="s">
        <v>1362</v>
      </c>
      <c r="B62">
        <v>100093</v>
      </c>
      <c r="C62" s="117" t="s">
        <v>1363</v>
      </c>
      <c r="D62" s="3" t="s">
        <v>1363</v>
      </c>
      <c r="E62" s="3" t="s">
        <v>1138</v>
      </c>
      <c r="F62" s="3" t="s">
        <v>1171</v>
      </c>
      <c r="G62" s="3" t="s">
        <v>600</v>
      </c>
      <c r="H62" s="3" t="s">
        <v>1164</v>
      </c>
      <c r="I62" s="3" t="s">
        <v>1364</v>
      </c>
      <c r="J62" s="118" t="s">
        <v>1163</v>
      </c>
      <c r="K62" t="s">
        <v>2597</v>
      </c>
      <c r="L62" s="4">
        <v>25204</v>
      </c>
      <c r="M62">
        <v>24580</v>
      </c>
      <c r="N62">
        <v>21768</v>
      </c>
      <c r="O62" t="s">
        <v>2988</v>
      </c>
    </row>
    <row r="63" spans="1:15" x14ac:dyDescent="0.3">
      <c r="A63" t="s">
        <v>1332</v>
      </c>
      <c r="B63">
        <v>100119</v>
      </c>
      <c r="C63" s="117" t="s">
        <v>1333</v>
      </c>
      <c r="D63" s="3" t="s">
        <v>1167</v>
      </c>
      <c r="E63" s="3" t="s">
        <v>1138</v>
      </c>
      <c r="F63" s="3" t="s">
        <v>1167</v>
      </c>
      <c r="G63" s="3" t="s">
        <v>600</v>
      </c>
      <c r="H63" s="3" t="s">
        <v>1164</v>
      </c>
      <c r="I63" s="3" t="s">
        <v>3233</v>
      </c>
      <c r="J63" s="118" t="s">
        <v>1163</v>
      </c>
      <c r="K63" t="s">
        <v>2586</v>
      </c>
      <c r="L63" s="4">
        <v>21916</v>
      </c>
      <c r="M63">
        <v>30214</v>
      </c>
      <c r="N63">
        <v>25604</v>
      </c>
      <c r="O63" t="s">
        <v>2981</v>
      </c>
    </row>
    <row r="64" spans="1:15" x14ac:dyDescent="0.3">
      <c r="A64" t="s">
        <v>1335</v>
      </c>
      <c r="B64">
        <v>100163</v>
      </c>
      <c r="C64" s="117" t="s">
        <v>1336</v>
      </c>
      <c r="D64" s="3" t="s">
        <v>1167</v>
      </c>
      <c r="E64" s="3" t="s">
        <v>1138</v>
      </c>
      <c r="F64" s="3" t="s">
        <v>1167</v>
      </c>
      <c r="G64" s="3" t="s">
        <v>600</v>
      </c>
      <c r="H64" s="3" t="s">
        <v>1164</v>
      </c>
      <c r="I64" s="3" t="s">
        <v>3234</v>
      </c>
      <c r="J64" s="118" t="s">
        <v>1163</v>
      </c>
      <c r="K64" t="s">
        <v>2587</v>
      </c>
      <c r="L64" s="4">
        <v>18629</v>
      </c>
      <c r="M64">
        <v>42447</v>
      </c>
      <c r="N64">
        <v>34756</v>
      </c>
      <c r="O64" t="s">
        <v>2978</v>
      </c>
    </row>
    <row r="65" spans="1:15" x14ac:dyDescent="0.3">
      <c r="A65" t="s">
        <v>1337</v>
      </c>
      <c r="B65">
        <v>100217</v>
      </c>
      <c r="C65" s="117" t="s">
        <v>1338</v>
      </c>
      <c r="D65" s="3" t="s">
        <v>1175</v>
      </c>
      <c r="E65" s="3" t="s">
        <v>1138</v>
      </c>
      <c r="F65" s="3" t="s">
        <v>1175</v>
      </c>
      <c r="G65" s="3" t="s">
        <v>1235</v>
      </c>
      <c r="H65" s="3" t="s">
        <v>1164</v>
      </c>
      <c r="I65" s="3" t="s">
        <v>1339</v>
      </c>
      <c r="J65" s="118" t="s">
        <v>1163</v>
      </c>
      <c r="K65" t="s">
        <v>2588</v>
      </c>
      <c r="L65" s="4"/>
      <c r="M65">
        <v>4658</v>
      </c>
      <c r="N65">
        <v>4219</v>
      </c>
      <c r="O65" t="s">
        <v>2953</v>
      </c>
    </row>
    <row r="66" spans="1:15" x14ac:dyDescent="0.3">
      <c r="A66" t="s">
        <v>1340</v>
      </c>
      <c r="B66">
        <v>100248</v>
      </c>
      <c r="C66" s="117" t="s">
        <v>1341</v>
      </c>
      <c r="D66" s="3" t="s">
        <v>1175</v>
      </c>
      <c r="E66" s="3" t="s">
        <v>1138</v>
      </c>
      <c r="F66" s="3" t="s">
        <v>1175</v>
      </c>
      <c r="G66" s="3" t="s">
        <v>1235</v>
      </c>
      <c r="H66" s="3" t="s">
        <v>1164</v>
      </c>
      <c r="I66" s="3" t="s">
        <v>1342</v>
      </c>
      <c r="J66" s="118" t="s">
        <v>1163</v>
      </c>
      <c r="K66" t="s">
        <v>2589</v>
      </c>
      <c r="L66" s="4"/>
      <c r="M66">
        <v>7188</v>
      </c>
      <c r="N66">
        <v>6530</v>
      </c>
      <c r="O66" t="s">
        <v>2953</v>
      </c>
    </row>
    <row r="67" spans="1:15" x14ac:dyDescent="0.3">
      <c r="A67" t="s">
        <v>1343</v>
      </c>
      <c r="B67">
        <v>100262</v>
      </c>
      <c r="C67" s="117" t="s">
        <v>1344</v>
      </c>
      <c r="D67" s="3" t="s">
        <v>1946</v>
      </c>
      <c r="E67" s="3" t="s">
        <v>1138</v>
      </c>
      <c r="F67" s="3" t="s">
        <v>1175</v>
      </c>
      <c r="G67" s="3" t="s">
        <v>1235</v>
      </c>
      <c r="H67" s="3" t="s">
        <v>1164</v>
      </c>
      <c r="I67" s="3" t="s">
        <v>1345</v>
      </c>
      <c r="J67" s="118" t="s">
        <v>1163</v>
      </c>
      <c r="K67" t="s">
        <v>2590</v>
      </c>
      <c r="L67" s="4">
        <v>5480</v>
      </c>
      <c r="M67">
        <v>5545</v>
      </c>
      <c r="N67">
        <v>4678</v>
      </c>
      <c r="O67" t="s">
        <v>2964</v>
      </c>
    </row>
    <row r="68" spans="1:15" x14ac:dyDescent="0.3">
      <c r="A68" t="s">
        <v>1346</v>
      </c>
      <c r="B68">
        <v>100281</v>
      </c>
      <c r="C68" s="117" t="s">
        <v>1347</v>
      </c>
      <c r="D68" s="3" t="s">
        <v>1946</v>
      </c>
      <c r="E68" s="3" t="s">
        <v>1138</v>
      </c>
      <c r="F68" s="3" t="s">
        <v>1175</v>
      </c>
      <c r="G68" s="3" t="s">
        <v>600</v>
      </c>
      <c r="H68" s="3" t="s">
        <v>1164</v>
      </c>
      <c r="I68" s="3" t="s">
        <v>1348</v>
      </c>
      <c r="J68" s="118" t="s">
        <v>1163</v>
      </c>
      <c r="K68" t="s">
        <v>2591</v>
      </c>
      <c r="L68" s="4">
        <v>5480</v>
      </c>
      <c r="M68">
        <v>5798</v>
      </c>
      <c r="N68">
        <v>4859</v>
      </c>
      <c r="O68" t="s">
        <v>2953</v>
      </c>
    </row>
    <row r="69" spans="1:15" x14ac:dyDescent="0.3">
      <c r="A69" t="s">
        <v>1349</v>
      </c>
      <c r="B69">
        <v>100018</v>
      </c>
      <c r="C69" s="117" t="s">
        <v>1350</v>
      </c>
      <c r="D69" s="3" t="s">
        <v>1175</v>
      </c>
      <c r="E69" s="3" t="s">
        <v>1138</v>
      </c>
      <c r="F69" s="3" t="s">
        <v>1175</v>
      </c>
      <c r="G69" s="3" t="s">
        <v>600</v>
      </c>
      <c r="H69" s="3" t="s">
        <v>1164</v>
      </c>
      <c r="I69" s="3" t="s">
        <v>1351</v>
      </c>
      <c r="J69" s="118" t="s">
        <v>1163</v>
      </c>
      <c r="K69" t="s">
        <v>2592</v>
      </c>
      <c r="L69" s="4"/>
      <c r="M69">
        <v>10426</v>
      </c>
      <c r="N69">
        <v>8527</v>
      </c>
      <c r="O69" t="s">
        <v>2953</v>
      </c>
    </row>
    <row r="70" spans="1:15" x14ac:dyDescent="0.3">
      <c r="A70" t="s">
        <v>2982</v>
      </c>
      <c r="B70">
        <v>100043</v>
      </c>
      <c r="C70" s="117" t="s">
        <v>2983</v>
      </c>
      <c r="D70" s="3" t="s">
        <v>1943</v>
      </c>
      <c r="E70" s="3" t="s">
        <v>1138</v>
      </c>
      <c r="F70" s="3" t="s">
        <v>1171</v>
      </c>
      <c r="G70" s="3" t="s">
        <v>600</v>
      </c>
      <c r="H70" s="3" t="s">
        <v>1164</v>
      </c>
      <c r="I70" s="3" t="s">
        <v>2984</v>
      </c>
      <c r="J70" s="118" t="s">
        <v>1163</v>
      </c>
      <c r="K70" t="s">
        <v>2593</v>
      </c>
      <c r="L70" s="4">
        <v>24473</v>
      </c>
      <c r="M70">
        <v>8730</v>
      </c>
      <c r="N70">
        <v>7383</v>
      </c>
      <c r="O70" t="s">
        <v>2985</v>
      </c>
    </row>
    <row r="71" spans="1:15" x14ac:dyDescent="0.3">
      <c r="A71" t="s">
        <v>1352</v>
      </c>
      <c r="B71">
        <v>100159</v>
      </c>
      <c r="C71" s="117" t="s">
        <v>1353</v>
      </c>
      <c r="D71" s="3" t="s">
        <v>1175</v>
      </c>
      <c r="E71" s="3" t="s">
        <v>1138</v>
      </c>
      <c r="F71" s="3" t="s">
        <v>1175</v>
      </c>
      <c r="G71" s="3" t="s">
        <v>600</v>
      </c>
      <c r="H71" s="3" t="s">
        <v>1164</v>
      </c>
      <c r="I71" s="3" t="s">
        <v>1354</v>
      </c>
      <c r="J71" s="118" t="s">
        <v>1163</v>
      </c>
      <c r="K71" t="s">
        <v>2594</v>
      </c>
      <c r="L71" s="4">
        <v>3897</v>
      </c>
      <c r="M71">
        <v>6256</v>
      </c>
      <c r="N71">
        <v>5375</v>
      </c>
      <c r="O71" t="s">
        <v>2953</v>
      </c>
    </row>
    <row r="72" spans="1:15" x14ac:dyDescent="0.3">
      <c r="A72" t="s">
        <v>1355</v>
      </c>
      <c r="B72">
        <v>100081</v>
      </c>
      <c r="C72" s="117" t="s">
        <v>1356</v>
      </c>
      <c r="D72" s="3" t="s">
        <v>1941</v>
      </c>
      <c r="E72" s="3" t="s">
        <v>1138</v>
      </c>
      <c r="F72" s="3" t="s">
        <v>1162</v>
      </c>
      <c r="G72" s="3" t="s">
        <v>600</v>
      </c>
      <c r="H72" s="3" t="s">
        <v>1164</v>
      </c>
      <c r="I72" s="3" t="s">
        <v>1357</v>
      </c>
      <c r="J72" s="118" t="s">
        <v>1163</v>
      </c>
      <c r="K72" t="s">
        <v>2595</v>
      </c>
      <c r="L72" s="4">
        <v>2558</v>
      </c>
      <c r="M72">
        <v>18995</v>
      </c>
      <c r="N72">
        <v>16232</v>
      </c>
      <c r="O72" t="s">
        <v>2986</v>
      </c>
    </row>
    <row r="73" spans="1:15" x14ac:dyDescent="0.3">
      <c r="A73" t="s">
        <v>1358</v>
      </c>
      <c r="B73">
        <v>100309</v>
      </c>
      <c r="C73" s="117" t="s">
        <v>1359</v>
      </c>
      <c r="D73" s="3" t="s">
        <v>1946</v>
      </c>
      <c r="E73" s="3" t="s">
        <v>30</v>
      </c>
      <c r="F73" s="3" t="s">
        <v>1221</v>
      </c>
      <c r="G73" s="3" t="s">
        <v>600</v>
      </c>
      <c r="H73" s="3" t="s">
        <v>1164</v>
      </c>
      <c r="I73" s="3" t="s">
        <v>1360</v>
      </c>
      <c r="J73" s="118" t="s">
        <v>1361</v>
      </c>
      <c r="K73" t="s">
        <v>2596</v>
      </c>
      <c r="L73" s="4">
        <v>16438</v>
      </c>
      <c r="M73">
        <v>10467</v>
      </c>
      <c r="N73">
        <v>9418</v>
      </c>
      <c r="O73" t="s">
        <v>2987</v>
      </c>
    </row>
    <row r="74" spans="1:15" x14ac:dyDescent="0.3">
      <c r="A74" t="s">
        <v>1365</v>
      </c>
      <c r="B74">
        <v>100204</v>
      </c>
      <c r="C74" s="117" t="s">
        <v>1366</v>
      </c>
      <c r="D74" s="3" t="s">
        <v>1943</v>
      </c>
      <c r="E74" s="3" t="s">
        <v>1138</v>
      </c>
      <c r="F74" s="3" t="s">
        <v>1171</v>
      </c>
      <c r="G74" s="3" t="s">
        <v>600</v>
      </c>
      <c r="H74" s="3" t="s">
        <v>1164</v>
      </c>
      <c r="I74" s="3" t="s">
        <v>2989</v>
      </c>
      <c r="J74" s="118" t="s">
        <v>1163</v>
      </c>
      <c r="K74" t="s">
        <v>2598</v>
      </c>
      <c r="L74" s="4">
        <v>3289</v>
      </c>
      <c r="M74">
        <v>9315</v>
      </c>
      <c r="N74">
        <v>7705</v>
      </c>
      <c r="O74" t="s">
        <v>2990</v>
      </c>
    </row>
    <row r="75" spans="1:15" x14ac:dyDescent="0.3">
      <c r="A75" t="s">
        <v>1367</v>
      </c>
      <c r="B75">
        <v>100272</v>
      </c>
      <c r="C75" s="117" t="s">
        <v>1368</v>
      </c>
      <c r="D75" s="3" t="s">
        <v>1941</v>
      </c>
      <c r="E75" s="3" t="s">
        <v>1138</v>
      </c>
      <c r="F75" s="3" t="s">
        <v>1162</v>
      </c>
      <c r="G75" s="3" t="s">
        <v>600</v>
      </c>
      <c r="H75" s="3" t="s">
        <v>1164</v>
      </c>
      <c r="I75" s="3" t="s">
        <v>1369</v>
      </c>
      <c r="J75" s="118" t="s">
        <v>1163</v>
      </c>
      <c r="K75" t="s">
        <v>2599</v>
      </c>
      <c r="L75" s="4"/>
      <c r="M75">
        <v>16106</v>
      </c>
      <c r="N75">
        <v>12414</v>
      </c>
      <c r="O75" t="s">
        <v>2991</v>
      </c>
    </row>
    <row r="76" spans="1:15" x14ac:dyDescent="0.3">
      <c r="A76" t="s">
        <v>1370</v>
      </c>
      <c r="B76">
        <v>100005</v>
      </c>
      <c r="C76" s="117" t="s">
        <v>1371</v>
      </c>
      <c r="D76" s="3" t="s">
        <v>1175</v>
      </c>
      <c r="E76" s="3" t="s">
        <v>1138</v>
      </c>
      <c r="F76" s="3" t="s">
        <v>1175</v>
      </c>
      <c r="G76" s="3" t="s">
        <v>600</v>
      </c>
      <c r="H76" s="3" t="s">
        <v>1164</v>
      </c>
      <c r="I76" s="3" t="s">
        <v>1372</v>
      </c>
      <c r="J76" s="118" t="s">
        <v>1163</v>
      </c>
      <c r="K76" t="s">
        <v>2600</v>
      </c>
      <c r="L76" s="4"/>
      <c r="M76">
        <v>5173</v>
      </c>
      <c r="N76">
        <v>4235</v>
      </c>
      <c r="O76" t="s">
        <v>2953</v>
      </c>
    </row>
    <row r="77" spans="1:15" x14ac:dyDescent="0.3">
      <c r="A77" t="s">
        <v>1373</v>
      </c>
      <c r="B77">
        <v>100094</v>
      </c>
      <c r="C77" s="117" t="s">
        <v>1374</v>
      </c>
      <c r="D77" s="3" t="s">
        <v>1175</v>
      </c>
      <c r="E77" s="3" t="s">
        <v>1138</v>
      </c>
      <c r="F77" s="3" t="s">
        <v>1175</v>
      </c>
      <c r="G77" s="3" t="s">
        <v>600</v>
      </c>
      <c r="H77" s="3" t="s">
        <v>1164</v>
      </c>
      <c r="I77" s="3" t="s">
        <v>1375</v>
      </c>
      <c r="J77" s="118" t="s">
        <v>1163</v>
      </c>
      <c r="K77" t="s">
        <v>2574</v>
      </c>
      <c r="L77" s="4"/>
      <c r="M77">
        <v>5374</v>
      </c>
      <c r="N77">
        <v>4869</v>
      </c>
      <c r="O77" t="s">
        <v>2953</v>
      </c>
    </row>
    <row r="78" spans="1:15" x14ac:dyDescent="0.3">
      <c r="A78" t="s">
        <v>1376</v>
      </c>
      <c r="B78">
        <v>100120</v>
      </c>
      <c r="C78" s="117" t="s">
        <v>1377</v>
      </c>
      <c r="D78" s="3" t="s">
        <v>1175</v>
      </c>
      <c r="E78" s="3" t="s">
        <v>1138</v>
      </c>
      <c r="F78" s="3" t="s">
        <v>1175</v>
      </c>
      <c r="G78" s="3" t="s">
        <v>600</v>
      </c>
      <c r="H78" s="3" t="s">
        <v>1164</v>
      </c>
      <c r="I78" s="3" t="s">
        <v>1378</v>
      </c>
      <c r="J78" s="118" t="s">
        <v>1163</v>
      </c>
      <c r="K78" t="s">
        <v>2574</v>
      </c>
      <c r="L78" s="4"/>
      <c r="M78">
        <v>5570</v>
      </c>
      <c r="N78">
        <v>4627</v>
      </c>
      <c r="O78" t="s">
        <v>2953</v>
      </c>
    </row>
    <row r="79" spans="1:15" x14ac:dyDescent="0.3">
      <c r="A79" t="s">
        <v>1379</v>
      </c>
      <c r="B79">
        <v>100277</v>
      </c>
      <c r="C79" s="117" t="s">
        <v>1380</v>
      </c>
      <c r="D79" s="3" t="s">
        <v>1946</v>
      </c>
      <c r="E79" s="3" t="s">
        <v>30</v>
      </c>
      <c r="F79" s="3" t="s">
        <v>1221</v>
      </c>
      <c r="G79" s="3" t="s">
        <v>600</v>
      </c>
      <c r="H79" s="3" t="s">
        <v>1164</v>
      </c>
      <c r="I79" s="3" t="s">
        <v>1381</v>
      </c>
      <c r="J79" s="118" t="s">
        <v>1361</v>
      </c>
      <c r="K79" t="s">
        <v>2601</v>
      </c>
      <c r="L79" s="4">
        <v>1</v>
      </c>
      <c r="M79">
        <v>46908</v>
      </c>
      <c r="N79">
        <v>40500</v>
      </c>
      <c r="O79" t="s">
        <v>2992</v>
      </c>
    </row>
    <row r="80" spans="1:15" x14ac:dyDescent="0.3">
      <c r="A80" t="s">
        <v>1382</v>
      </c>
      <c r="B80">
        <v>100145</v>
      </c>
      <c r="C80" s="117" t="s">
        <v>1383</v>
      </c>
      <c r="D80" s="3" t="s">
        <v>1946</v>
      </c>
      <c r="E80" s="3" t="s">
        <v>30</v>
      </c>
      <c r="F80" s="3" t="s">
        <v>1201</v>
      </c>
      <c r="G80" s="3" t="s">
        <v>600</v>
      </c>
      <c r="H80" s="3" t="s">
        <v>1183</v>
      </c>
      <c r="I80" s="3" t="s">
        <v>1384</v>
      </c>
      <c r="J80" s="118" t="s">
        <v>1361</v>
      </c>
      <c r="K80" t="s">
        <v>2602</v>
      </c>
      <c r="L80" s="4">
        <v>1</v>
      </c>
      <c r="M80">
        <v>36012</v>
      </c>
      <c r="N80">
        <v>31134</v>
      </c>
      <c r="O80" t="s">
        <v>2955</v>
      </c>
    </row>
    <row r="81" spans="1:15" x14ac:dyDescent="0.3">
      <c r="A81" t="s">
        <v>1385</v>
      </c>
      <c r="B81">
        <v>100039</v>
      </c>
      <c r="C81" s="117" t="s">
        <v>1386</v>
      </c>
      <c r="D81" s="3" t="s">
        <v>1946</v>
      </c>
      <c r="E81" s="3" t="s">
        <v>30</v>
      </c>
      <c r="F81" s="3" t="s">
        <v>1221</v>
      </c>
      <c r="G81" s="3" t="s">
        <v>600</v>
      </c>
      <c r="H81" s="3" t="s">
        <v>1164</v>
      </c>
      <c r="I81" s="3" t="s">
        <v>1387</v>
      </c>
      <c r="J81" s="118" t="s">
        <v>1388</v>
      </c>
      <c r="K81" t="s">
        <v>2603</v>
      </c>
      <c r="L81" s="4"/>
      <c r="M81">
        <v>42129</v>
      </c>
      <c r="N81">
        <v>36827</v>
      </c>
      <c r="O81" t="s">
        <v>2993</v>
      </c>
    </row>
    <row r="82" spans="1:15" x14ac:dyDescent="0.3">
      <c r="A82" t="s">
        <v>1389</v>
      </c>
      <c r="B82">
        <v>100164</v>
      </c>
      <c r="C82" s="117" t="s">
        <v>1390</v>
      </c>
      <c r="D82" s="3" t="s">
        <v>1167</v>
      </c>
      <c r="E82" s="3" t="s">
        <v>1138</v>
      </c>
      <c r="F82" s="3" t="s">
        <v>1167</v>
      </c>
      <c r="G82" s="3" t="s">
        <v>600</v>
      </c>
      <c r="H82" s="3" t="s">
        <v>1164</v>
      </c>
      <c r="I82" s="3" t="s">
        <v>3235</v>
      </c>
      <c r="J82" s="118" t="s">
        <v>1163</v>
      </c>
      <c r="K82" t="s">
        <v>2582</v>
      </c>
      <c r="L82" s="4">
        <v>18629</v>
      </c>
      <c r="M82">
        <v>42583</v>
      </c>
      <c r="N82">
        <v>35301</v>
      </c>
      <c r="O82" t="s">
        <v>2978</v>
      </c>
    </row>
    <row r="83" spans="1:15" x14ac:dyDescent="0.3">
      <c r="A83" t="s">
        <v>1392</v>
      </c>
      <c r="B83">
        <v>100190</v>
      </c>
      <c r="C83" s="117" t="s">
        <v>1393</v>
      </c>
      <c r="D83" s="3" t="s">
        <v>1941</v>
      </c>
      <c r="E83" s="3" t="s">
        <v>1138</v>
      </c>
      <c r="F83" s="3" t="s">
        <v>1162</v>
      </c>
      <c r="G83" s="3" t="s">
        <v>600</v>
      </c>
      <c r="H83" s="3" t="s">
        <v>1164</v>
      </c>
      <c r="I83" s="3" t="s">
        <v>1394</v>
      </c>
      <c r="J83" s="118" t="s">
        <v>1163</v>
      </c>
      <c r="K83" t="s">
        <v>2605</v>
      </c>
      <c r="L83" s="4"/>
      <c r="M83">
        <v>7992</v>
      </c>
      <c r="N83">
        <v>6844</v>
      </c>
      <c r="O83" t="s">
        <v>2996</v>
      </c>
    </row>
    <row r="84" spans="1:15" x14ac:dyDescent="0.3">
      <c r="A84" t="s">
        <v>1391</v>
      </c>
      <c r="B84">
        <v>100313</v>
      </c>
      <c r="C84" s="117" t="s">
        <v>2994</v>
      </c>
      <c r="D84" s="3" t="s">
        <v>1946</v>
      </c>
      <c r="E84" s="3" t="s">
        <v>30</v>
      </c>
      <c r="F84" s="3" t="s">
        <v>1201</v>
      </c>
      <c r="G84" s="3" t="s">
        <v>600</v>
      </c>
      <c r="H84" s="3" t="s">
        <v>1164</v>
      </c>
      <c r="I84" s="3" t="s">
        <v>2995</v>
      </c>
      <c r="J84" s="118" t="s">
        <v>1361</v>
      </c>
      <c r="K84" t="s">
        <v>2604</v>
      </c>
      <c r="L84" s="4">
        <v>17533</v>
      </c>
      <c r="M84">
        <v>41091</v>
      </c>
      <c r="N84">
        <v>36798</v>
      </c>
      <c r="O84" t="s">
        <v>3378</v>
      </c>
    </row>
    <row r="85" spans="1:15" x14ac:dyDescent="0.3">
      <c r="A85" t="s">
        <v>1395</v>
      </c>
      <c r="B85">
        <v>100184</v>
      </c>
      <c r="C85" s="117" t="s">
        <v>1396</v>
      </c>
      <c r="D85" s="3" t="s">
        <v>1946</v>
      </c>
      <c r="E85" s="3" t="s">
        <v>30</v>
      </c>
      <c r="F85" s="3" t="s">
        <v>1221</v>
      </c>
      <c r="G85" s="3" t="s">
        <v>600</v>
      </c>
      <c r="H85" s="3" t="s">
        <v>1164</v>
      </c>
      <c r="I85" s="3" t="s">
        <v>2997</v>
      </c>
      <c r="J85" s="118" t="s">
        <v>1388</v>
      </c>
      <c r="K85" t="s">
        <v>2606</v>
      </c>
      <c r="L85" s="4">
        <v>1</v>
      </c>
      <c r="M85">
        <v>6652</v>
      </c>
      <c r="N85">
        <v>5498</v>
      </c>
      <c r="O85" t="s">
        <v>2998</v>
      </c>
    </row>
    <row r="86" spans="1:15" x14ac:dyDescent="0.3">
      <c r="A86" t="s">
        <v>1397</v>
      </c>
      <c r="B86">
        <v>100064</v>
      </c>
      <c r="C86" s="117" t="s">
        <v>1398</v>
      </c>
      <c r="D86" s="3" t="s">
        <v>1946</v>
      </c>
      <c r="E86" s="3" t="s">
        <v>30</v>
      </c>
      <c r="F86" s="3" t="s">
        <v>1221</v>
      </c>
      <c r="G86" s="3" t="s">
        <v>600</v>
      </c>
      <c r="H86" s="3" t="s">
        <v>1164</v>
      </c>
      <c r="I86" s="3" t="s">
        <v>2999</v>
      </c>
      <c r="J86" s="118" t="s">
        <v>1388</v>
      </c>
      <c r="K86" t="s">
        <v>2607</v>
      </c>
      <c r="L86" s="4">
        <v>24838</v>
      </c>
      <c r="M86">
        <v>4317</v>
      </c>
      <c r="N86">
        <v>3685</v>
      </c>
      <c r="O86" t="s">
        <v>3000</v>
      </c>
    </row>
    <row r="87" spans="1:15" x14ac:dyDescent="0.3">
      <c r="A87" t="s">
        <v>1399</v>
      </c>
      <c r="B87">
        <v>100311</v>
      </c>
      <c r="C87" s="117" t="s">
        <v>1400</v>
      </c>
      <c r="D87" s="3" t="s">
        <v>1946</v>
      </c>
      <c r="E87" s="3" t="s">
        <v>30</v>
      </c>
      <c r="F87" s="3" t="s">
        <v>1171</v>
      </c>
      <c r="G87" s="3" t="s">
        <v>600</v>
      </c>
      <c r="H87" s="3" t="s">
        <v>1164</v>
      </c>
      <c r="I87" s="3" t="s">
        <v>3001</v>
      </c>
      <c r="J87" s="118" t="s">
        <v>1361</v>
      </c>
      <c r="K87" t="s">
        <v>2608</v>
      </c>
      <c r="L87" s="4">
        <v>1945</v>
      </c>
      <c r="M87">
        <v>1684</v>
      </c>
      <c r="N87">
        <v>1462</v>
      </c>
      <c r="O87" t="s">
        <v>3002</v>
      </c>
    </row>
    <row r="88" spans="1:15" x14ac:dyDescent="0.3">
      <c r="A88" t="s">
        <v>1401</v>
      </c>
      <c r="B88">
        <v>100063</v>
      </c>
      <c r="C88" s="117" t="s">
        <v>3003</v>
      </c>
      <c r="D88" s="3" t="s">
        <v>1946</v>
      </c>
      <c r="E88" s="3" t="s">
        <v>30</v>
      </c>
      <c r="F88" s="3" t="s">
        <v>1201</v>
      </c>
      <c r="G88" s="3" t="s">
        <v>600</v>
      </c>
      <c r="H88" s="3" t="s">
        <v>1183</v>
      </c>
      <c r="I88" s="3" t="s">
        <v>3004</v>
      </c>
      <c r="J88" s="118" t="s">
        <v>1163</v>
      </c>
      <c r="K88" t="s">
        <v>2609</v>
      </c>
      <c r="L88" s="4"/>
      <c r="M88">
        <v>39935</v>
      </c>
      <c r="N88">
        <v>33625</v>
      </c>
      <c r="O88" t="s">
        <v>2955</v>
      </c>
    </row>
    <row r="89" spans="1:15" x14ac:dyDescent="0.3">
      <c r="A89" t="s">
        <v>1402</v>
      </c>
      <c r="B89">
        <v>100235</v>
      </c>
      <c r="C89" s="117" t="s">
        <v>1403</v>
      </c>
      <c r="D89" s="3" t="s">
        <v>1167</v>
      </c>
      <c r="E89" s="3" t="s">
        <v>1138</v>
      </c>
      <c r="F89" s="3" t="s">
        <v>1167</v>
      </c>
      <c r="G89" s="3" t="s">
        <v>600</v>
      </c>
      <c r="H89" s="3" t="s">
        <v>1164</v>
      </c>
      <c r="I89" s="3" t="s">
        <v>1334</v>
      </c>
      <c r="J89" s="118" t="s">
        <v>1163</v>
      </c>
      <c r="K89" t="s">
        <v>2610</v>
      </c>
      <c r="L89" s="4">
        <v>23012</v>
      </c>
      <c r="M89">
        <v>34698</v>
      </c>
      <c r="N89">
        <v>29951</v>
      </c>
      <c r="O89" t="s">
        <v>2981</v>
      </c>
    </row>
    <row r="90" spans="1:15" x14ac:dyDescent="0.3">
      <c r="A90" t="s">
        <v>1525</v>
      </c>
      <c r="B90">
        <v>100263</v>
      </c>
      <c r="C90" s="117" t="s">
        <v>1526</v>
      </c>
      <c r="D90" s="3" t="s">
        <v>1167</v>
      </c>
      <c r="E90" s="3" t="s">
        <v>1138</v>
      </c>
      <c r="F90" s="3" t="s">
        <v>1167</v>
      </c>
      <c r="G90" s="3" t="s">
        <v>600</v>
      </c>
      <c r="H90" s="3" t="s">
        <v>1164</v>
      </c>
      <c r="I90" s="3" t="s">
        <v>3244</v>
      </c>
      <c r="J90" s="118" t="s">
        <v>1163</v>
      </c>
      <c r="K90" t="s">
        <v>2567</v>
      </c>
      <c r="L90" s="4">
        <v>20821</v>
      </c>
      <c r="M90">
        <v>62139</v>
      </c>
      <c r="N90">
        <v>51099</v>
      </c>
      <c r="O90" t="s">
        <v>3048</v>
      </c>
    </row>
    <row r="91" spans="1:15" x14ac:dyDescent="0.3">
      <c r="A91" t="s">
        <v>1404</v>
      </c>
      <c r="B91">
        <v>100282</v>
      </c>
      <c r="C91" s="117" t="s">
        <v>1405</v>
      </c>
      <c r="D91" s="3" t="s">
        <v>1945</v>
      </c>
      <c r="E91" s="3" t="s">
        <v>1138</v>
      </c>
      <c r="F91" s="3" t="s">
        <v>1406</v>
      </c>
      <c r="G91" s="3" t="s">
        <v>600</v>
      </c>
      <c r="H91" s="3" t="s">
        <v>1164</v>
      </c>
      <c r="I91" s="3" t="s">
        <v>1407</v>
      </c>
      <c r="J91" s="118" t="s">
        <v>1163</v>
      </c>
      <c r="K91" t="s">
        <v>2611</v>
      </c>
      <c r="L91" s="4"/>
      <c r="M91">
        <v>18501</v>
      </c>
      <c r="N91">
        <v>15457</v>
      </c>
      <c r="O91" t="s">
        <v>3005</v>
      </c>
    </row>
    <row r="92" spans="1:15" x14ac:dyDescent="0.3">
      <c r="A92" t="s">
        <v>1408</v>
      </c>
      <c r="B92">
        <v>100044</v>
      </c>
      <c r="C92" s="117" t="s">
        <v>1409</v>
      </c>
      <c r="D92" s="3" t="s">
        <v>1945</v>
      </c>
      <c r="E92" s="3" t="s">
        <v>1138</v>
      </c>
      <c r="F92" s="3" t="s">
        <v>1211</v>
      </c>
      <c r="G92" s="3" t="s">
        <v>600</v>
      </c>
      <c r="H92" s="3" t="s">
        <v>1164</v>
      </c>
      <c r="I92" s="3" t="s">
        <v>1410</v>
      </c>
      <c r="J92" s="118" t="s">
        <v>1163</v>
      </c>
      <c r="K92" t="s">
        <v>2612</v>
      </c>
      <c r="L92" s="4">
        <v>1097</v>
      </c>
      <c r="M92">
        <v>71283</v>
      </c>
      <c r="N92">
        <v>59149</v>
      </c>
      <c r="O92" t="s">
        <v>3006</v>
      </c>
    </row>
    <row r="93" spans="1:15" x14ac:dyDescent="0.3">
      <c r="A93" t="s">
        <v>1411</v>
      </c>
      <c r="B93">
        <v>100069</v>
      </c>
      <c r="C93" s="117" t="s">
        <v>1411</v>
      </c>
      <c r="D93" s="3" t="s">
        <v>1941</v>
      </c>
      <c r="E93" s="3" t="s">
        <v>1138</v>
      </c>
      <c r="F93" s="3" t="s">
        <v>1162</v>
      </c>
      <c r="G93" s="3" t="s">
        <v>600</v>
      </c>
      <c r="H93" s="3" t="s">
        <v>1164</v>
      </c>
      <c r="I93" s="3" t="s">
        <v>3007</v>
      </c>
      <c r="J93" s="118" t="s">
        <v>1163</v>
      </c>
      <c r="K93" t="s">
        <v>2613</v>
      </c>
      <c r="L93" s="4">
        <v>6211</v>
      </c>
      <c r="M93">
        <v>4742</v>
      </c>
      <c r="N93">
        <v>4029</v>
      </c>
      <c r="O93" t="s">
        <v>3008</v>
      </c>
    </row>
    <row r="94" spans="1:15" x14ac:dyDescent="0.3">
      <c r="A94" t="s">
        <v>1412</v>
      </c>
      <c r="B94">
        <v>100068</v>
      </c>
      <c r="C94" s="117" t="s">
        <v>1413</v>
      </c>
      <c r="D94" s="3" t="s">
        <v>1175</v>
      </c>
      <c r="E94" s="3" t="s">
        <v>1138</v>
      </c>
      <c r="F94" s="3" t="s">
        <v>1175</v>
      </c>
      <c r="G94" s="3" t="s">
        <v>600</v>
      </c>
      <c r="H94" s="3" t="s">
        <v>1164</v>
      </c>
      <c r="I94" s="3" t="s">
        <v>1414</v>
      </c>
      <c r="J94" s="118" t="s">
        <v>1163</v>
      </c>
      <c r="K94" t="s">
        <v>2614</v>
      </c>
      <c r="L94" s="4"/>
      <c r="M94">
        <v>9217</v>
      </c>
      <c r="N94">
        <v>7839</v>
      </c>
      <c r="O94" t="s">
        <v>3009</v>
      </c>
    </row>
    <row r="95" spans="1:15" x14ac:dyDescent="0.3">
      <c r="A95" t="s">
        <v>1421</v>
      </c>
      <c r="B95">
        <v>100053</v>
      </c>
      <c r="C95" s="117" t="s">
        <v>1422</v>
      </c>
      <c r="D95" s="3" t="s">
        <v>1946</v>
      </c>
      <c r="E95" s="3" t="s">
        <v>1138</v>
      </c>
      <c r="F95" s="3" t="s">
        <v>1331</v>
      </c>
      <c r="G95" s="3" t="s">
        <v>600</v>
      </c>
      <c r="H95" s="3" t="s">
        <v>1159</v>
      </c>
      <c r="I95" s="3" t="s">
        <v>1423</v>
      </c>
      <c r="J95" s="118" t="s">
        <v>1361</v>
      </c>
      <c r="K95" t="s">
        <v>2527</v>
      </c>
      <c r="L95" s="4"/>
      <c r="O95" t="s">
        <v>2955</v>
      </c>
    </row>
    <row r="96" spans="1:15" x14ac:dyDescent="0.3">
      <c r="A96" t="s">
        <v>2617</v>
      </c>
      <c r="B96">
        <v>100320</v>
      </c>
      <c r="C96" s="117" t="s">
        <v>2618</v>
      </c>
      <c r="D96" s="3" t="s">
        <v>1946</v>
      </c>
      <c r="E96" s="3" t="s">
        <v>1138</v>
      </c>
      <c r="F96" s="3" t="s">
        <v>1331</v>
      </c>
      <c r="G96" s="3" t="s">
        <v>600</v>
      </c>
      <c r="H96" s="3" t="s">
        <v>1159</v>
      </c>
      <c r="I96" s="3" t="s">
        <v>3012</v>
      </c>
      <c r="J96" s="118" t="s">
        <v>2619</v>
      </c>
      <c r="K96" t="s">
        <v>2527</v>
      </c>
      <c r="L96" s="4"/>
      <c r="O96" t="s">
        <v>2527</v>
      </c>
    </row>
    <row r="97" spans="1:15" x14ac:dyDescent="0.3">
      <c r="A97" t="s">
        <v>1415</v>
      </c>
      <c r="B97">
        <v>100132</v>
      </c>
      <c r="C97" s="117" t="s">
        <v>1416</v>
      </c>
      <c r="D97" s="3" t="s">
        <v>1943</v>
      </c>
      <c r="E97" s="3" t="s">
        <v>1138</v>
      </c>
      <c r="F97" s="3" t="s">
        <v>1162</v>
      </c>
      <c r="G97" s="3" t="s">
        <v>600</v>
      </c>
      <c r="H97" s="3" t="s">
        <v>1164</v>
      </c>
      <c r="I97" s="3" t="s">
        <v>1417</v>
      </c>
      <c r="J97" s="118" t="s">
        <v>1163</v>
      </c>
      <c r="K97" t="s">
        <v>2615</v>
      </c>
      <c r="L97" s="4">
        <v>1</v>
      </c>
      <c r="M97">
        <v>3823</v>
      </c>
      <c r="N97">
        <v>3096</v>
      </c>
      <c r="O97" t="s">
        <v>3010</v>
      </c>
    </row>
    <row r="98" spans="1:15" x14ac:dyDescent="0.3">
      <c r="A98" t="s">
        <v>1418</v>
      </c>
      <c r="B98">
        <v>100107</v>
      </c>
      <c r="C98" s="117" t="s">
        <v>1419</v>
      </c>
      <c r="D98" s="3" t="s">
        <v>1943</v>
      </c>
      <c r="E98" s="3" t="s">
        <v>1138</v>
      </c>
      <c r="F98" s="3" t="s">
        <v>1157</v>
      </c>
      <c r="G98" s="3" t="s">
        <v>600</v>
      </c>
      <c r="H98" s="3" t="s">
        <v>1164</v>
      </c>
      <c r="I98" s="3" t="s">
        <v>1420</v>
      </c>
      <c r="J98" s="118" t="s">
        <v>1163</v>
      </c>
      <c r="K98" t="s">
        <v>2616</v>
      </c>
      <c r="L98" s="4">
        <v>21916</v>
      </c>
      <c r="M98">
        <v>8391</v>
      </c>
      <c r="N98">
        <v>7416</v>
      </c>
      <c r="O98" t="s">
        <v>3011</v>
      </c>
    </row>
    <row r="99" spans="1:15" x14ac:dyDescent="0.3">
      <c r="A99" t="s">
        <v>1424</v>
      </c>
      <c r="B99">
        <v>100175</v>
      </c>
      <c r="C99" s="117" t="s">
        <v>1425</v>
      </c>
      <c r="D99" s="3" t="s">
        <v>1943</v>
      </c>
      <c r="E99" s="3" t="s">
        <v>1138</v>
      </c>
      <c r="F99" s="3" t="s">
        <v>1171</v>
      </c>
      <c r="G99" s="3" t="s">
        <v>600</v>
      </c>
      <c r="H99" s="3" t="s">
        <v>1164</v>
      </c>
      <c r="I99" s="3" t="s">
        <v>1426</v>
      </c>
      <c r="J99" s="118" t="s">
        <v>1163</v>
      </c>
      <c r="K99" t="s">
        <v>2620</v>
      </c>
      <c r="L99" s="4"/>
      <c r="M99">
        <v>7943</v>
      </c>
      <c r="N99">
        <v>6610</v>
      </c>
      <c r="O99" t="s">
        <v>3013</v>
      </c>
    </row>
    <row r="100" spans="1:15" x14ac:dyDescent="0.3">
      <c r="A100" t="s">
        <v>2621</v>
      </c>
      <c r="B100">
        <v>100205</v>
      </c>
      <c r="C100" s="117" t="s">
        <v>2622</v>
      </c>
      <c r="D100" s="3" t="s">
        <v>1946</v>
      </c>
      <c r="E100" s="3" t="s">
        <v>1138</v>
      </c>
      <c r="F100" s="3" t="s">
        <v>1171</v>
      </c>
      <c r="G100" s="3" t="s">
        <v>600</v>
      </c>
      <c r="H100" s="3" t="s">
        <v>1164</v>
      </c>
      <c r="I100" s="3" t="s">
        <v>1426</v>
      </c>
      <c r="J100" s="118" t="s">
        <v>1163</v>
      </c>
      <c r="K100" t="s">
        <v>2527</v>
      </c>
      <c r="L100" s="4"/>
      <c r="M100">
        <v>479</v>
      </c>
      <c r="N100">
        <v>428</v>
      </c>
      <c r="O100" t="s">
        <v>3013</v>
      </c>
    </row>
    <row r="101" spans="1:15" x14ac:dyDescent="0.3">
      <c r="A101" t="s">
        <v>1427</v>
      </c>
      <c r="B101">
        <v>100056</v>
      </c>
      <c r="C101" s="117" t="s">
        <v>1428</v>
      </c>
      <c r="D101" s="3" t="s">
        <v>1942</v>
      </c>
      <c r="E101" s="3" t="s">
        <v>1138</v>
      </c>
      <c r="F101" s="3" t="s">
        <v>1162</v>
      </c>
      <c r="G101" s="3" t="s">
        <v>600</v>
      </c>
      <c r="H101" s="3" t="s">
        <v>1164</v>
      </c>
      <c r="I101" s="3" t="s">
        <v>1429</v>
      </c>
      <c r="J101" s="118" t="s">
        <v>1163</v>
      </c>
      <c r="K101" t="s">
        <v>2538</v>
      </c>
      <c r="L101" s="4">
        <v>29952</v>
      </c>
      <c r="M101">
        <v>128647</v>
      </c>
      <c r="N101">
        <v>111533</v>
      </c>
      <c r="O101" t="s">
        <v>3015</v>
      </c>
    </row>
    <row r="102" spans="1:15" x14ac:dyDescent="0.3">
      <c r="A102" t="s">
        <v>1430</v>
      </c>
      <c r="B102">
        <v>100006</v>
      </c>
      <c r="C102" s="117" t="s">
        <v>1431</v>
      </c>
      <c r="D102" s="3" t="s">
        <v>1943</v>
      </c>
      <c r="E102" s="3" t="s">
        <v>1138</v>
      </c>
      <c r="F102" s="3" t="s">
        <v>1201</v>
      </c>
      <c r="G102" s="3" t="s">
        <v>600</v>
      </c>
      <c r="H102" s="3" t="s">
        <v>1164</v>
      </c>
      <c r="I102" s="3" t="s">
        <v>1432</v>
      </c>
      <c r="J102" s="118" t="s">
        <v>1163</v>
      </c>
      <c r="K102" t="s">
        <v>2625</v>
      </c>
      <c r="L102" s="4">
        <v>4750</v>
      </c>
      <c r="M102">
        <v>5606</v>
      </c>
      <c r="N102">
        <v>4570</v>
      </c>
      <c r="O102" t="s">
        <v>3016</v>
      </c>
    </row>
    <row r="103" spans="1:15" x14ac:dyDescent="0.3">
      <c r="A103" t="s">
        <v>1433</v>
      </c>
      <c r="B103">
        <v>100095</v>
      </c>
      <c r="C103" s="117" t="s">
        <v>1434</v>
      </c>
      <c r="D103" s="3" t="s">
        <v>1941</v>
      </c>
      <c r="E103" s="3" t="s">
        <v>1138</v>
      </c>
      <c r="F103" s="3" t="s">
        <v>1162</v>
      </c>
      <c r="G103" s="3" t="s">
        <v>600</v>
      </c>
      <c r="H103" s="3" t="s">
        <v>1164</v>
      </c>
      <c r="I103" s="3" t="s">
        <v>1435</v>
      </c>
      <c r="J103" s="118" t="s">
        <v>1163</v>
      </c>
      <c r="K103" t="s">
        <v>2626</v>
      </c>
      <c r="L103" s="4"/>
      <c r="M103">
        <v>6959</v>
      </c>
      <c r="N103">
        <v>5955</v>
      </c>
      <c r="O103" t="s">
        <v>3017</v>
      </c>
    </row>
    <row r="104" spans="1:15" x14ac:dyDescent="0.3">
      <c r="A104" t="s">
        <v>1436</v>
      </c>
      <c r="B104">
        <v>100146</v>
      </c>
      <c r="C104" s="117" t="s">
        <v>1437</v>
      </c>
      <c r="D104" s="3" t="s">
        <v>1941</v>
      </c>
      <c r="E104" s="3" t="s">
        <v>1138</v>
      </c>
      <c r="F104" s="3" t="s">
        <v>1162</v>
      </c>
      <c r="G104" s="3" t="s">
        <v>600</v>
      </c>
      <c r="H104" s="3" t="s">
        <v>1164</v>
      </c>
      <c r="I104" s="3" t="s">
        <v>1438</v>
      </c>
      <c r="J104" s="118" t="s">
        <v>1163</v>
      </c>
      <c r="K104" t="s">
        <v>2627</v>
      </c>
      <c r="L104" s="4">
        <v>10959</v>
      </c>
      <c r="M104">
        <v>9959</v>
      </c>
      <c r="N104">
        <v>8276</v>
      </c>
      <c r="O104" t="s">
        <v>3018</v>
      </c>
    </row>
    <row r="105" spans="1:15" x14ac:dyDescent="0.3">
      <c r="A105" t="s">
        <v>1439</v>
      </c>
      <c r="B105">
        <v>100218</v>
      </c>
      <c r="C105" s="117" t="s">
        <v>1440</v>
      </c>
      <c r="D105" s="3" t="s">
        <v>1941</v>
      </c>
      <c r="E105" s="3" t="s">
        <v>1138</v>
      </c>
      <c r="F105" s="3" t="s">
        <v>1162</v>
      </c>
      <c r="G105" s="3" t="s">
        <v>600</v>
      </c>
      <c r="H105" s="3" t="s">
        <v>1164</v>
      </c>
      <c r="I105" s="3" t="s">
        <v>1441</v>
      </c>
      <c r="J105" s="118" t="s">
        <v>1163</v>
      </c>
      <c r="K105" t="s">
        <v>2628</v>
      </c>
      <c r="L105" s="4">
        <v>1</v>
      </c>
      <c r="M105">
        <v>5773</v>
      </c>
      <c r="N105">
        <v>4789</v>
      </c>
      <c r="O105" t="s">
        <v>3019</v>
      </c>
    </row>
    <row r="106" spans="1:15" x14ac:dyDescent="0.3">
      <c r="A106" t="s">
        <v>1442</v>
      </c>
      <c r="B106">
        <v>100236</v>
      </c>
      <c r="C106" s="117" t="s">
        <v>1443</v>
      </c>
      <c r="D106" s="3" t="s">
        <v>1942</v>
      </c>
      <c r="E106" s="3" t="s">
        <v>1138</v>
      </c>
      <c r="F106" s="3" t="s">
        <v>1162</v>
      </c>
      <c r="G106" s="3" t="s">
        <v>600</v>
      </c>
      <c r="H106" s="3" t="s">
        <v>1164</v>
      </c>
      <c r="I106" s="3" t="s">
        <v>1444</v>
      </c>
      <c r="J106" s="118" t="s">
        <v>1163</v>
      </c>
      <c r="K106" t="s">
        <v>2629</v>
      </c>
      <c r="L106" s="4">
        <v>21916</v>
      </c>
      <c r="M106">
        <v>9322</v>
      </c>
      <c r="N106">
        <v>7719</v>
      </c>
      <c r="O106" t="s">
        <v>3020</v>
      </c>
    </row>
    <row r="107" spans="1:15" x14ac:dyDescent="0.3">
      <c r="A107" t="s">
        <v>1445</v>
      </c>
      <c r="B107">
        <v>100249</v>
      </c>
      <c r="C107" s="117" t="s">
        <v>1446</v>
      </c>
      <c r="D107" s="3" t="s">
        <v>1941</v>
      </c>
      <c r="E107" s="3" t="s">
        <v>1138</v>
      </c>
      <c r="F107" s="3" t="s">
        <v>1162</v>
      </c>
      <c r="G107" s="3" t="s">
        <v>600</v>
      </c>
      <c r="H107" s="3" t="s">
        <v>1164</v>
      </c>
      <c r="I107" s="3" t="s">
        <v>1447</v>
      </c>
      <c r="J107" s="118" t="s">
        <v>1163</v>
      </c>
      <c r="K107" t="s">
        <v>2630</v>
      </c>
      <c r="L107" s="4"/>
      <c r="M107">
        <v>26573</v>
      </c>
      <c r="N107">
        <v>21048</v>
      </c>
      <c r="O107" t="s">
        <v>3021</v>
      </c>
    </row>
    <row r="108" spans="1:15" x14ac:dyDescent="0.3">
      <c r="A108" t="s">
        <v>1448</v>
      </c>
      <c r="B108">
        <v>100019</v>
      </c>
      <c r="C108" s="117" t="s">
        <v>1449</v>
      </c>
      <c r="D108" s="3" t="s">
        <v>1941</v>
      </c>
      <c r="E108" s="3" t="s">
        <v>1138</v>
      </c>
      <c r="F108" s="3" t="s">
        <v>1162</v>
      </c>
      <c r="G108" s="3" t="s">
        <v>600</v>
      </c>
      <c r="H108" s="3" t="s">
        <v>1164</v>
      </c>
      <c r="I108" s="3" t="s">
        <v>1450</v>
      </c>
      <c r="J108" s="118" t="s">
        <v>1163</v>
      </c>
      <c r="K108" t="s">
        <v>2631</v>
      </c>
      <c r="L108" s="4"/>
      <c r="M108">
        <v>13928</v>
      </c>
      <c r="N108">
        <v>10330</v>
      </c>
      <c r="O108" t="s">
        <v>3022</v>
      </c>
    </row>
    <row r="109" spans="1:15" x14ac:dyDescent="0.3">
      <c r="A109" t="s">
        <v>1451</v>
      </c>
      <c r="B109">
        <v>100070</v>
      </c>
      <c r="C109" s="117" t="s">
        <v>1452</v>
      </c>
      <c r="D109" s="3" t="s">
        <v>1941</v>
      </c>
      <c r="E109" s="3" t="s">
        <v>1138</v>
      </c>
      <c r="F109" s="3" t="s">
        <v>1162</v>
      </c>
      <c r="G109" s="3" t="s">
        <v>600</v>
      </c>
      <c r="H109" s="3" t="s">
        <v>1164</v>
      </c>
      <c r="I109" s="3" t="s">
        <v>1453</v>
      </c>
      <c r="J109" s="118" t="s">
        <v>1163</v>
      </c>
      <c r="K109" t="s">
        <v>2632</v>
      </c>
      <c r="L109" s="4">
        <v>2923</v>
      </c>
      <c r="M109">
        <v>13833</v>
      </c>
      <c r="N109">
        <v>11699</v>
      </c>
      <c r="O109" t="s">
        <v>3014</v>
      </c>
    </row>
    <row r="110" spans="1:15" x14ac:dyDescent="0.3">
      <c r="A110" t="s">
        <v>2623</v>
      </c>
      <c r="B110">
        <v>100133</v>
      </c>
      <c r="C110" s="117" t="s">
        <v>2624</v>
      </c>
      <c r="D110" s="3" t="s">
        <v>1946</v>
      </c>
      <c r="E110" s="3" t="s">
        <v>1138</v>
      </c>
      <c r="F110" s="3" t="s">
        <v>1162</v>
      </c>
      <c r="G110" s="3" t="s">
        <v>600</v>
      </c>
      <c r="H110" s="3" t="s">
        <v>1164</v>
      </c>
      <c r="I110" s="3" t="s">
        <v>1453</v>
      </c>
      <c r="J110" s="118" t="s">
        <v>1163</v>
      </c>
      <c r="K110" t="s">
        <v>2527</v>
      </c>
      <c r="L110" s="4">
        <v>39448</v>
      </c>
      <c r="M110">
        <v>0</v>
      </c>
      <c r="N110">
        <v>0</v>
      </c>
      <c r="O110" t="s">
        <v>3014</v>
      </c>
    </row>
    <row r="111" spans="1:15" x14ac:dyDescent="0.3">
      <c r="A111" t="s">
        <v>1454</v>
      </c>
      <c r="B111">
        <v>100157</v>
      </c>
      <c r="C111" s="117" t="s">
        <v>1455</v>
      </c>
      <c r="D111" s="3" t="s">
        <v>1167</v>
      </c>
      <c r="E111" s="3" t="s">
        <v>1138</v>
      </c>
      <c r="F111" s="3" t="s">
        <v>1167</v>
      </c>
      <c r="G111" s="3" t="s">
        <v>600</v>
      </c>
      <c r="H111" s="3" t="s">
        <v>1164</v>
      </c>
      <c r="I111" s="3" t="s">
        <v>3236</v>
      </c>
      <c r="J111" s="118" t="s">
        <v>1163</v>
      </c>
      <c r="K111" t="s">
        <v>2582</v>
      </c>
      <c r="L111" s="4">
        <v>18629</v>
      </c>
      <c r="M111">
        <v>46716</v>
      </c>
      <c r="N111">
        <v>39619</v>
      </c>
      <c r="O111" t="s">
        <v>2978</v>
      </c>
    </row>
    <row r="112" spans="1:15" x14ac:dyDescent="0.3">
      <c r="A112" t="s">
        <v>1456</v>
      </c>
      <c r="B112">
        <v>100082</v>
      </c>
      <c r="C112" s="117" t="s">
        <v>1457</v>
      </c>
      <c r="D112" s="3" t="s">
        <v>1167</v>
      </c>
      <c r="E112" s="3" t="s">
        <v>1138</v>
      </c>
      <c r="F112" s="3" t="s">
        <v>1167</v>
      </c>
      <c r="G112" s="3" t="s">
        <v>600</v>
      </c>
      <c r="H112" s="3" t="s">
        <v>1164</v>
      </c>
      <c r="I112" s="3" t="s">
        <v>3237</v>
      </c>
      <c r="J112" s="118" t="s">
        <v>1163</v>
      </c>
      <c r="K112" t="s">
        <v>2633</v>
      </c>
      <c r="L112" s="4">
        <v>24838</v>
      </c>
      <c r="M112">
        <v>31015</v>
      </c>
      <c r="N112">
        <v>23452</v>
      </c>
      <c r="O112" t="s">
        <v>3023</v>
      </c>
    </row>
    <row r="113" spans="1:15" x14ac:dyDescent="0.3">
      <c r="A113" t="s">
        <v>1459</v>
      </c>
      <c r="B113">
        <v>100108</v>
      </c>
      <c r="C113" s="117" t="s">
        <v>1460</v>
      </c>
      <c r="D113" s="3" t="s">
        <v>1167</v>
      </c>
      <c r="E113" s="3" t="s">
        <v>1138</v>
      </c>
      <c r="F113" s="3" t="s">
        <v>1167</v>
      </c>
      <c r="G113" s="3" t="s">
        <v>600</v>
      </c>
      <c r="H113" s="3" t="s">
        <v>1164</v>
      </c>
      <c r="I113" s="3" t="s">
        <v>3238</v>
      </c>
      <c r="J113" s="118" t="s">
        <v>1163</v>
      </c>
      <c r="K113" t="s">
        <v>2588</v>
      </c>
      <c r="L113" s="4">
        <v>24838</v>
      </c>
      <c r="M113">
        <v>31038</v>
      </c>
      <c r="N113">
        <v>23832</v>
      </c>
      <c r="O113" t="s">
        <v>3023</v>
      </c>
    </row>
    <row r="114" spans="1:15" x14ac:dyDescent="0.3">
      <c r="A114" t="s">
        <v>1461</v>
      </c>
      <c r="B114">
        <v>100176</v>
      </c>
      <c r="C114" s="117" t="s">
        <v>1462</v>
      </c>
      <c r="D114" s="3" t="s">
        <v>1167</v>
      </c>
      <c r="E114" s="3" t="s">
        <v>1138</v>
      </c>
      <c r="F114" s="3" t="s">
        <v>1167</v>
      </c>
      <c r="G114" s="3" t="s">
        <v>600</v>
      </c>
      <c r="H114" s="3" t="s">
        <v>1164</v>
      </c>
      <c r="I114" s="3" t="s">
        <v>3239</v>
      </c>
      <c r="J114" s="118" t="s">
        <v>1163</v>
      </c>
      <c r="K114" t="s">
        <v>2588</v>
      </c>
      <c r="L114" s="4">
        <v>24838</v>
      </c>
      <c r="M114">
        <v>30722</v>
      </c>
      <c r="N114">
        <v>23443</v>
      </c>
      <c r="O114" t="s">
        <v>3023</v>
      </c>
    </row>
    <row r="115" spans="1:15" x14ac:dyDescent="0.3">
      <c r="A115" t="s">
        <v>1463</v>
      </c>
      <c r="B115">
        <v>100206</v>
      </c>
      <c r="C115" s="117" t="s">
        <v>1464</v>
      </c>
      <c r="D115" s="3" t="s">
        <v>1167</v>
      </c>
      <c r="E115" s="3" t="s">
        <v>1138</v>
      </c>
      <c r="F115" s="3" t="s">
        <v>1167</v>
      </c>
      <c r="G115" s="3" t="s">
        <v>600</v>
      </c>
      <c r="H115" s="3" t="s">
        <v>1164</v>
      </c>
      <c r="I115" s="3" t="s">
        <v>3379</v>
      </c>
      <c r="J115" s="118" t="s">
        <v>1163</v>
      </c>
      <c r="K115" t="s">
        <v>2588</v>
      </c>
      <c r="L115" s="4">
        <v>24838</v>
      </c>
      <c r="M115">
        <v>30743</v>
      </c>
      <c r="N115">
        <v>23500</v>
      </c>
      <c r="O115" t="s">
        <v>3023</v>
      </c>
    </row>
    <row r="116" spans="1:15" x14ac:dyDescent="0.3">
      <c r="A116" t="s">
        <v>1465</v>
      </c>
      <c r="B116">
        <v>100273</v>
      </c>
      <c r="C116" s="117" t="s">
        <v>1466</v>
      </c>
      <c r="D116" s="3" t="s">
        <v>1943</v>
      </c>
      <c r="E116" s="3" t="s">
        <v>1138</v>
      </c>
      <c r="F116" s="3" t="s">
        <v>1201</v>
      </c>
      <c r="G116" s="3" t="s">
        <v>600</v>
      </c>
      <c r="H116" s="3" t="s">
        <v>1164</v>
      </c>
      <c r="I116" s="3" t="s">
        <v>1458</v>
      </c>
      <c r="J116" s="118" t="s">
        <v>1163</v>
      </c>
      <c r="K116" t="s">
        <v>2588</v>
      </c>
      <c r="L116" s="4">
        <v>24838</v>
      </c>
      <c r="M116">
        <v>40138</v>
      </c>
      <c r="N116">
        <v>33822</v>
      </c>
      <c r="O116" t="s">
        <v>3024</v>
      </c>
    </row>
    <row r="117" spans="1:15" x14ac:dyDescent="0.3">
      <c r="A117" t="s">
        <v>1470</v>
      </c>
      <c r="B117">
        <v>100305</v>
      </c>
      <c r="C117" s="117" t="s">
        <v>1471</v>
      </c>
      <c r="D117" s="3" t="s">
        <v>1941</v>
      </c>
      <c r="E117" s="3" t="s">
        <v>1138</v>
      </c>
      <c r="F117" s="3" t="s">
        <v>1162</v>
      </c>
      <c r="G117" s="3" t="s">
        <v>600</v>
      </c>
      <c r="H117" s="3" t="s">
        <v>1164</v>
      </c>
      <c r="I117" s="3" t="s">
        <v>1472</v>
      </c>
      <c r="J117" s="118" t="s">
        <v>1163</v>
      </c>
      <c r="K117" t="s">
        <v>2635</v>
      </c>
      <c r="L117" s="4">
        <v>40544</v>
      </c>
      <c r="M117">
        <v>41948</v>
      </c>
      <c r="N117">
        <v>34609</v>
      </c>
      <c r="O117" t="s">
        <v>3026</v>
      </c>
    </row>
    <row r="118" spans="1:15" x14ac:dyDescent="0.3">
      <c r="A118" t="s">
        <v>1467</v>
      </c>
      <c r="B118">
        <v>100030</v>
      </c>
      <c r="C118" s="117" t="s">
        <v>1468</v>
      </c>
      <c r="D118" s="3" t="s">
        <v>1941</v>
      </c>
      <c r="E118" s="3" t="s">
        <v>1138</v>
      </c>
      <c r="F118" s="3" t="s">
        <v>1162</v>
      </c>
      <c r="G118" s="3" t="s">
        <v>600</v>
      </c>
      <c r="H118" s="3" t="s">
        <v>1164</v>
      </c>
      <c r="I118" s="3" t="s">
        <v>1469</v>
      </c>
      <c r="J118" s="118" t="s">
        <v>1163</v>
      </c>
      <c r="K118" t="s">
        <v>2634</v>
      </c>
      <c r="L118" s="4"/>
      <c r="M118">
        <v>9847</v>
      </c>
      <c r="N118">
        <v>7838</v>
      </c>
      <c r="O118" t="s">
        <v>3025</v>
      </c>
    </row>
    <row r="119" spans="1:15" x14ac:dyDescent="0.3">
      <c r="A119" t="s">
        <v>1473</v>
      </c>
      <c r="B119">
        <v>100121</v>
      </c>
      <c r="C119" s="117" t="s">
        <v>1474</v>
      </c>
      <c r="D119" s="3" t="s">
        <v>1943</v>
      </c>
      <c r="E119" s="3" t="s">
        <v>1137</v>
      </c>
      <c r="F119" s="3" t="s">
        <v>1162</v>
      </c>
      <c r="G119" s="3" t="s">
        <v>600</v>
      </c>
      <c r="H119" s="3" t="s">
        <v>1164</v>
      </c>
      <c r="I119" s="3" t="s">
        <v>1479</v>
      </c>
      <c r="J119" s="118" t="s">
        <v>1476</v>
      </c>
      <c r="K119" t="s">
        <v>2636</v>
      </c>
      <c r="L119" s="4">
        <v>10228</v>
      </c>
      <c r="M119">
        <v>8254</v>
      </c>
      <c r="N119">
        <v>7316</v>
      </c>
      <c r="O119" t="s">
        <v>3027</v>
      </c>
    </row>
    <row r="120" spans="1:15" x14ac:dyDescent="0.3">
      <c r="A120" t="s">
        <v>1477</v>
      </c>
      <c r="B120">
        <v>100147</v>
      </c>
      <c r="C120" s="117" t="s">
        <v>1478</v>
      </c>
      <c r="D120" s="3" t="s">
        <v>1943</v>
      </c>
      <c r="E120" s="3" t="s">
        <v>1137</v>
      </c>
      <c r="F120" s="3" t="s">
        <v>1171</v>
      </c>
      <c r="G120" s="3" t="s">
        <v>600</v>
      </c>
      <c r="H120" s="3" t="s">
        <v>1164</v>
      </c>
      <c r="I120" s="3" t="s">
        <v>1485</v>
      </c>
      <c r="J120" s="118" t="s">
        <v>1476</v>
      </c>
      <c r="K120" t="s">
        <v>2637</v>
      </c>
      <c r="L120" s="4">
        <v>1</v>
      </c>
      <c r="M120">
        <v>1882</v>
      </c>
      <c r="N120">
        <v>1688</v>
      </c>
      <c r="O120" t="s">
        <v>3028</v>
      </c>
    </row>
    <row r="121" spans="1:15" x14ac:dyDescent="0.3">
      <c r="A121" t="s">
        <v>1480</v>
      </c>
      <c r="B121">
        <v>100165</v>
      </c>
      <c r="C121" s="117" t="s">
        <v>1481</v>
      </c>
      <c r="D121" s="3" t="s">
        <v>1943</v>
      </c>
      <c r="E121" s="3" t="s">
        <v>1137</v>
      </c>
      <c r="F121" s="3" t="s">
        <v>1162</v>
      </c>
      <c r="G121" s="3" t="s">
        <v>600</v>
      </c>
      <c r="H121" s="3" t="s">
        <v>1164</v>
      </c>
      <c r="I121" s="3" t="s">
        <v>1475</v>
      </c>
      <c r="J121" s="118" t="s">
        <v>1476</v>
      </c>
      <c r="K121" t="s">
        <v>2636</v>
      </c>
      <c r="L121" s="4">
        <v>10228</v>
      </c>
      <c r="M121">
        <v>9918</v>
      </c>
      <c r="N121">
        <v>8408</v>
      </c>
      <c r="O121" t="s">
        <v>3027</v>
      </c>
    </row>
    <row r="122" spans="1:15" x14ac:dyDescent="0.3">
      <c r="A122" t="s">
        <v>1483</v>
      </c>
      <c r="B122">
        <v>100191</v>
      </c>
      <c r="C122" s="117" t="s">
        <v>1484</v>
      </c>
      <c r="D122" s="3" t="s">
        <v>1945</v>
      </c>
      <c r="E122" s="3" t="s">
        <v>1137</v>
      </c>
      <c r="F122" s="3" t="s">
        <v>1211</v>
      </c>
      <c r="G122" s="3" t="s">
        <v>600</v>
      </c>
      <c r="H122" s="3" t="s">
        <v>1164</v>
      </c>
      <c r="I122" s="3" t="s">
        <v>1482</v>
      </c>
      <c r="J122" s="118" t="s">
        <v>1476</v>
      </c>
      <c r="K122" t="s">
        <v>2636</v>
      </c>
      <c r="L122" s="4">
        <v>25569</v>
      </c>
      <c r="M122">
        <v>3805</v>
      </c>
      <c r="N122">
        <v>3430</v>
      </c>
      <c r="O122" t="s">
        <v>3029</v>
      </c>
    </row>
    <row r="123" spans="1:15" x14ac:dyDescent="0.3">
      <c r="A123" t="s">
        <v>3030</v>
      </c>
      <c r="B123">
        <v>100321</v>
      </c>
      <c r="C123" s="117" t="s">
        <v>3031</v>
      </c>
      <c r="D123" s="3" t="s">
        <v>1943</v>
      </c>
      <c r="E123" s="3" t="s">
        <v>1137</v>
      </c>
      <c r="F123" s="3" t="s">
        <v>1162</v>
      </c>
      <c r="G123" s="3" t="s">
        <v>600</v>
      </c>
      <c r="H123" s="3" t="s">
        <v>1164</v>
      </c>
      <c r="I123" s="3" t="s">
        <v>1482</v>
      </c>
      <c r="J123" s="118" t="s">
        <v>1476</v>
      </c>
      <c r="K123" t="s">
        <v>2527</v>
      </c>
      <c r="L123" s="4"/>
      <c r="M123">
        <v>398</v>
      </c>
      <c r="N123">
        <v>364</v>
      </c>
      <c r="O123" t="s">
        <v>3027</v>
      </c>
    </row>
    <row r="124" spans="1:15" x14ac:dyDescent="0.3">
      <c r="A124" t="s">
        <v>1486</v>
      </c>
      <c r="B124">
        <v>100219</v>
      </c>
      <c r="C124" s="117" t="s">
        <v>1487</v>
      </c>
      <c r="D124" s="3" t="s">
        <v>1167</v>
      </c>
      <c r="E124" s="3" t="s">
        <v>1138</v>
      </c>
      <c r="F124" s="3" t="s">
        <v>1167</v>
      </c>
      <c r="G124" s="3" t="s">
        <v>600</v>
      </c>
      <c r="H124" s="3" t="s">
        <v>1164</v>
      </c>
      <c r="I124" s="3" t="s">
        <v>3240</v>
      </c>
      <c r="J124" s="118" t="s">
        <v>1163</v>
      </c>
      <c r="K124" t="s">
        <v>2582</v>
      </c>
      <c r="L124" s="4">
        <v>18629</v>
      </c>
      <c r="M124">
        <v>42630</v>
      </c>
      <c r="N124">
        <v>35136</v>
      </c>
      <c r="O124" t="s">
        <v>2978</v>
      </c>
    </row>
    <row r="125" spans="1:15" x14ac:dyDescent="0.3">
      <c r="A125" t="s">
        <v>1488</v>
      </c>
      <c r="B125">
        <v>100264</v>
      </c>
      <c r="C125" s="117" t="s">
        <v>1489</v>
      </c>
      <c r="D125" s="3" t="s">
        <v>1167</v>
      </c>
      <c r="E125" s="3" t="s">
        <v>1138</v>
      </c>
      <c r="F125" s="3" t="s">
        <v>1167</v>
      </c>
      <c r="G125" s="3" t="s">
        <v>600</v>
      </c>
      <c r="H125" s="3" t="s">
        <v>1164</v>
      </c>
      <c r="I125" s="3" t="s">
        <v>1490</v>
      </c>
      <c r="J125" s="118" t="s">
        <v>1163</v>
      </c>
      <c r="K125" t="s">
        <v>2638</v>
      </c>
      <c r="L125" s="4">
        <v>9498</v>
      </c>
      <c r="M125">
        <v>38474</v>
      </c>
      <c r="N125">
        <v>31610</v>
      </c>
      <c r="O125" t="s">
        <v>2980</v>
      </c>
    </row>
    <row r="126" spans="1:15" x14ac:dyDescent="0.3">
      <c r="A126" t="s">
        <v>1491</v>
      </c>
      <c r="B126">
        <v>100283</v>
      </c>
      <c r="C126" s="117" t="s">
        <v>1492</v>
      </c>
      <c r="D126" s="3" t="s">
        <v>1943</v>
      </c>
      <c r="E126" s="3" t="s">
        <v>1138</v>
      </c>
      <c r="F126" s="3" t="s">
        <v>1201</v>
      </c>
      <c r="G126" s="3" t="s">
        <v>600</v>
      </c>
      <c r="H126" s="3" t="s">
        <v>1164</v>
      </c>
      <c r="I126" s="3" t="s">
        <v>3032</v>
      </c>
      <c r="J126" s="118" t="s">
        <v>1163</v>
      </c>
      <c r="K126" t="s">
        <v>2639</v>
      </c>
      <c r="L126" s="4">
        <v>32509</v>
      </c>
      <c r="M126">
        <v>12065</v>
      </c>
      <c r="N126">
        <v>10390</v>
      </c>
      <c r="O126" t="s">
        <v>3033</v>
      </c>
    </row>
    <row r="127" spans="1:15" x14ac:dyDescent="0.3">
      <c r="A127" t="s">
        <v>1493</v>
      </c>
      <c r="B127">
        <v>100026</v>
      </c>
      <c r="C127" s="117" t="s">
        <v>1494</v>
      </c>
      <c r="D127" s="3" t="s">
        <v>1946</v>
      </c>
      <c r="E127" s="3" t="s">
        <v>1138</v>
      </c>
      <c r="F127" s="3" t="s">
        <v>1211</v>
      </c>
      <c r="G127" s="3" t="s">
        <v>600</v>
      </c>
      <c r="H127" s="3" t="s">
        <v>1159</v>
      </c>
      <c r="I127" s="3" t="s">
        <v>3034</v>
      </c>
      <c r="J127" s="118" t="s">
        <v>1158</v>
      </c>
      <c r="K127" t="s">
        <v>2527</v>
      </c>
      <c r="L127" s="4"/>
      <c r="M127">
        <v>25399</v>
      </c>
      <c r="N127">
        <v>21968</v>
      </c>
      <c r="O127" t="s">
        <v>3035</v>
      </c>
    </row>
    <row r="128" spans="1:15" x14ac:dyDescent="0.3">
      <c r="A128" t="s">
        <v>1498</v>
      </c>
      <c r="B128">
        <v>100045</v>
      </c>
      <c r="C128" s="117" t="s">
        <v>1499</v>
      </c>
      <c r="D128" s="3" t="s">
        <v>1167</v>
      </c>
      <c r="E128" s="3" t="s">
        <v>1138</v>
      </c>
      <c r="F128" s="3" t="s">
        <v>1167</v>
      </c>
      <c r="G128" s="3" t="s">
        <v>600</v>
      </c>
      <c r="H128" s="3" t="s">
        <v>1164</v>
      </c>
      <c r="I128" s="3" t="s">
        <v>3241</v>
      </c>
      <c r="J128" s="118" t="s">
        <v>1163</v>
      </c>
      <c r="K128" t="s">
        <v>2641</v>
      </c>
      <c r="L128" s="4"/>
      <c r="M128">
        <v>29708</v>
      </c>
      <c r="N128">
        <v>24012</v>
      </c>
      <c r="O128" t="s">
        <v>2980</v>
      </c>
    </row>
    <row r="129" spans="1:15" x14ac:dyDescent="0.3">
      <c r="A129" t="s">
        <v>1495</v>
      </c>
      <c r="B129">
        <v>100109</v>
      </c>
      <c r="C129" s="117" t="s">
        <v>1496</v>
      </c>
      <c r="D129" s="3" t="s">
        <v>1941</v>
      </c>
      <c r="E129" s="3" t="s">
        <v>1138</v>
      </c>
      <c r="F129" s="3" t="s">
        <v>1162</v>
      </c>
      <c r="G129" s="3" t="s">
        <v>600</v>
      </c>
      <c r="H129" s="3" t="s">
        <v>1164</v>
      </c>
      <c r="I129" s="3" t="s">
        <v>1497</v>
      </c>
      <c r="J129" s="118" t="s">
        <v>1163</v>
      </c>
      <c r="K129" t="s">
        <v>2640</v>
      </c>
      <c r="L129" s="4"/>
      <c r="M129">
        <v>11974</v>
      </c>
      <c r="N129">
        <v>9749</v>
      </c>
      <c r="O129" t="s">
        <v>3036</v>
      </c>
    </row>
    <row r="130" spans="1:15" x14ac:dyDescent="0.3">
      <c r="A130" t="s">
        <v>1501</v>
      </c>
      <c r="B130">
        <v>100177</v>
      </c>
      <c r="C130" s="117" t="s">
        <v>1502</v>
      </c>
      <c r="D130" s="3" t="s">
        <v>1943</v>
      </c>
      <c r="E130" s="3" t="s">
        <v>1138</v>
      </c>
      <c r="F130" s="3" t="s">
        <v>1201</v>
      </c>
      <c r="G130" s="3" t="s">
        <v>600</v>
      </c>
      <c r="H130" s="3" t="s">
        <v>1164</v>
      </c>
      <c r="I130" s="3" t="s">
        <v>1503</v>
      </c>
      <c r="J130" s="118" t="s">
        <v>1163</v>
      </c>
      <c r="K130" t="s">
        <v>2642</v>
      </c>
      <c r="L130" s="4"/>
      <c r="M130">
        <v>21502</v>
      </c>
      <c r="N130">
        <v>16546</v>
      </c>
      <c r="O130" t="s">
        <v>3037</v>
      </c>
    </row>
    <row r="131" spans="1:15" x14ac:dyDescent="0.3">
      <c r="A131" t="s">
        <v>1504</v>
      </c>
      <c r="B131">
        <v>100207</v>
      </c>
      <c r="C131" s="117" t="s">
        <v>1505</v>
      </c>
      <c r="D131" s="3" t="s">
        <v>1943</v>
      </c>
      <c r="E131" s="3" t="s">
        <v>1138</v>
      </c>
      <c r="F131" s="3" t="s">
        <v>1201</v>
      </c>
      <c r="G131" s="3" t="s">
        <v>600</v>
      </c>
      <c r="H131" s="3" t="s">
        <v>1164</v>
      </c>
      <c r="I131" s="3" t="s">
        <v>3038</v>
      </c>
      <c r="J131" s="118" t="s">
        <v>1163</v>
      </c>
      <c r="K131" t="s">
        <v>2643</v>
      </c>
      <c r="L131" s="4"/>
      <c r="M131">
        <v>16044</v>
      </c>
      <c r="N131">
        <v>12976</v>
      </c>
      <c r="O131" t="s">
        <v>3039</v>
      </c>
    </row>
    <row r="132" spans="1:15" x14ac:dyDescent="0.3">
      <c r="A132" t="s">
        <v>1515</v>
      </c>
      <c r="B132">
        <v>100031</v>
      </c>
      <c r="C132" s="117" t="s">
        <v>1516</v>
      </c>
      <c r="D132" s="3" t="s">
        <v>1943</v>
      </c>
      <c r="E132" s="3" t="s">
        <v>1138</v>
      </c>
      <c r="F132" s="3" t="s">
        <v>1201</v>
      </c>
      <c r="G132" s="3" t="s">
        <v>600</v>
      </c>
      <c r="H132" s="3" t="s">
        <v>1164</v>
      </c>
      <c r="I132" s="3" t="s">
        <v>1517</v>
      </c>
      <c r="J132" s="118" t="s">
        <v>1163</v>
      </c>
      <c r="K132" t="s">
        <v>2648</v>
      </c>
      <c r="L132" s="4">
        <v>22647</v>
      </c>
      <c r="M132">
        <v>66968</v>
      </c>
      <c r="N132">
        <v>56592</v>
      </c>
      <c r="O132" t="s">
        <v>3044</v>
      </c>
    </row>
    <row r="133" spans="1:15" x14ac:dyDescent="0.3">
      <c r="A133" t="s">
        <v>1527</v>
      </c>
      <c r="B133">
        <v>100057</v>
      </c>
      <c r="C133" s="117" t="s">
        <v>1528</v>
      </c>
      <c r="D133" s="3" t="s">
        <v>1167</v>
      </c>
      <c r="E133" s="3" t="s">
        <v>1138</v>
      </c>
      <c r="F133" s="3" t="s">
        <v>1167</v>
      </c>
      <c r="G133" s="3" t="s">
        <v>600</v>
      </c>
      <c r="H133" s="3" t="s">
        <v>1164</v>
      </c>
      <c r="I133" s="3" t="s">
        <v>3245</v>
      </c>
      <c r="J133" s="118" t="s">
        <v>1163</v>
      </c>
      <c r="K133" t="s">
        <v>2567</v>
      </c>
      <c r="L133" s="4">
        <v>20821</v>
      </c>
      <c r="M133">
        <v>63507</v>
      </c>
      <c r="N133">
        <v>52808</v>
      </c>
      <c r="O133" t="s">
        <v>3048</v>
      </c>
    </row>
    <row r="134" spans="1:15" x14ac:dyDescent="0.3">
      <c r="A134" t="s">
        <v>1507</v>
      </c>
      <c r="B134">
        <v>100008</v>
      </c>
      <c r="C134" s="117" t="s">
        <v>1508</v>
      </c>
      <c r="D134" s="3" t="s">
        <v>1941</v>
      </c>
      <c r="E134" s="3" t="s">
        <v>1138</v>
      </c>
      <c r="F134" s="3" t="s">
        <v>1189</v>
      </c>
      <c r="G134" s="3" t="s">
        <v>600</v>
      </c>
      <c r="H134" s="3" t="s">
        <v>1164</v>
      </c>
      <c r="I134" s="3" t="s">
        <v>1509</v>
      </c>
      <c r="J134" s="118" t="s">
        <v>1163</v>
      </c>
      <c r="K134" t="s">
        <v>2645</v>
      </c>
      <c r="L134" s="4">
        <v>1462</v>
      </c>
      <c r="M134">
        <v>32040</v>
      </c>
      <c r="N134">
        <v>24159</v>
      </c>
      <c r="O134" t="s">
        <v>3041</v>
      </c>
    </row>
    <row r="135" spans="1:15" x14ac:dyDescent="0.3">
      <c r="A135" t="s">
        <v>1510</v>
      </c>
      <c r="B135">
        <v>100122</v>
      </c>
      <c r="C135" s="117" t="s">
        <v>1511</v>
      </c>
      <c r="D135" s="3" t="s">
        <v>1941</v>
      </c>
      <c r="E135" s="3" t="s">
        <v>1138</v>
      </c>
      <c r="F135" s="3" t="s">
        <v>1189</v>
      </c>
      <c r="G135" s="3" t="s">
        <v>600</v>
      </c>
      <c r="H135" s="3" t="s">
        <v>1164</v>
      </c>
      <c r="I135" s="3" t="s">
        <v>3242</v>
      </c>
      <c r="J135" s="118" t="s">
        <v>1163</v>
      </c>
      <c r="K135" t="s">
        <v>2646</v>
      </c>
      <c r="L135" s="4">
        <v>3654</v>
      </c>
      <c r="M135">
        <v>79086</v>
      </c>
      <c r="N135">
        <v>65989</v>
      </c>
      <c r="O135" t="s">
        <v>3042</v>
      </c>
    </row>
    <row r="136" spans="1:15" x14ac:dyDescent="0.3">
      <c r="A136" t="s">
        <v>1512</v>
      </c>
      <c r="B136">
        <v>100148</v>
      </c>
      <c r="C136" s="117" t="s">
        <v>1513</v>
      </c>
      <c r="D136" s="3" t="s">
        <v>1941</v>
      </c>
      <c r="E136" s="3" t="s">
        <v>1138</v>
      </c>
      <c r="F136" s="3" t="s">
        <v>1162</v>
      </c>
      <c r="G136" s="3" t="s">
        <v>600</v>
      </c>
      <c r="H136" s="3" t="s">
        <v>1164</v>
      </c>
      <c r="I136" s="3" t="s">
        <v>1514</v>
      </c>
      <c r="J136" s="118" t="s">
        <v>1163</v>
      </c>
      <c r="K136" t="s">
        <v>2647</v>
      </c>
      <c r="L136" s="4">
        <v>3654</v>
      </c>
      <c r="M136">
        <v>15294</v>
      </c>
      <c r="N136">
        <v>12462</v>
      </c>
      <c r="O136" t="s">
        <v>3043</v>
      </c>
    </row>
    <row r="137" spans="1:15" x14ac:dyDescent="0.3">
      <c r="A137" t="s">
        <v>1518</v>
      </c>
      <c r="B137">
        <v>100192</v>
      </c>
      <c r="C137" s="117" t="s">
        <v>1519</v>
      </c>
      <c r="D137" s="3" t="s">
        <v>1941</v>
      </c>
      <c r="E137" s="3" t="s">
        <v>1138</v>
      </c>
      <c r="F137" s="3" t="s">
        <v>1162</v>
      </c>
      <c r="G137" s="3" t="s">
        <v>600</v>
      </c>
      <c r="H137" s="3" t="s">
        <v>1164</v>
      </c>
      <c r="I137" s="3" t="s">
        <v>3045</v>
      </c>
      <c r="J137" s="118" t="s">
        <v>1163</v>
      </c>
      <c r="K137" t="s">
        <v>2649</v>
      </c>
      <c r="L137" s="4"/>
      <c r="M137">
        <v>23265</v>
      </c>
      <c r="N137">
        <v>19264</v>
      </c>
      <c r="O137" t="s">
        <v>3046</v>
      </c>
    </row>
    <row r="138" spans="1:15" x14ac:dyDescent="0.3">
      <c r="A138" t="s">
        <v>1520</v>
      </c>
      <c r="B138">
        <v>100238</v>
      </c>
      <c r="C138" s="117" t="s">
        <v>1521</v>
      </c>
      <c r="D138" s="3" t="s">
        <v>1167</v>
      </c>
      <c r="E138" s="3" t="s">
        <v>1138</v>
      </c>
      <c r="F138" s="3" t="s">
        <v>1167</v>
      </c>
      <c r="G138" s="3" t="s">
        <v>600</v>
      </c>
      <c r="H138" s="3" t="s">
        <v>1164</v>
      </c>
      <c r="I138" s="3" t="s">
        <v>1522</v>
      </c>
      <c r="J138" s="118" t="s">
        <v>1163</v>
      </c>
      <c r="K138" t="s">
        <v>2650</v>
      </c>
      <c r="L138" s="4"/>
      <c r="M138">
        <v>8220</v>
      </c>
      <c r="N138">
        <v>7926</v>
      </c>
      <c r="O138" t="s">
        <v>3047</v>
      </c>
    </row>
    <row r="139" spans="1:15" x14ac:dyDescent="0.3">
      <c r="A139" t="s">
        <v>1529</v>
      </c>
      <c r="B139">
        <v>100250</v>
      </c>
      <c r="C139" s="117" t="s">
        <v>1530</v>
      </c>
      <c r="D139" s="3" t="s">
        <v>1943</v>
      </c>
      <c r="E139" s="3" t="s">
        <v>1138</v>
      </c>
      <c r="F139" s="3" t="s">
        <v>1162</v>
      </c>
      <c r="G139" s="3" t="s">
        <v>600</v>
      </c>
      <c r="H139" s="3" t="s">
        <v>1164</v>
      </c>
      <c r="I139" s="3" t="s">
        <v>1531</v>
      </c>
      <c r="J139" s="118" t="s">
        <v>1163</v>
      </c>
      <c r="K139" t="s">
        <v>2651</v>
      </c>
      <c r="L139" s="4"/>
      <c r="M139">
        <v>7133</v>
      </c>
      <c r="N139">
        <v>5564</v>
      </c>
      <c r="O139" t="s">
        <v>3049</v>
      </c>
    </row>
    <row r="140" spans="1:15" x14ac:dyDescent="0.3">
      <c r="A140" t="s">
        <v>1532</v>
      </c>
      <c r="B140">
        <v>100284</v>
      </c>
      <c r="C140" s="117" t="s">
        <v>1533</v>
      </c>
      <c r="D140" s="3" t="s">
        <v>1942</v>
      </c>
      <c r="E140" s="3" t="s">
        <v>1138</v>
      </c>
      <c r="F140" s="3" t="s">
        <v>1162</v>
      </c>
      <c r="G140" s="3" t="s">
        <v>600</v>
      </c>
      <c r="H140" s="3" t="s">
        <v>1164</v>
      </c>
      <c r="I140" s="3" t="s">
        <v>3246</v>
      </c>
      <c r="J140" s="118" t="s">
        <v>1163</v>
      </c>
      <c r="K140" t="s">
        <v>2652</v>
      </c>
      <c r="L140" s="4">
        <v>1097</v>
      </c>
      <c r="M140">
        <v>18204</v>
      </c>
      <c r="N140">
        <v>15789</v>
      </c>
      <c r="O140" t="s">
        <v>3050</v>
      </c>
    </row>
    <row r="141" spans="1:15" x14ac:dyDescent="0.3">
      <c r="A141" t="s">
        <v>1534</v>
      </c>
      <c r="B141">
        <v>100169</v>
      </c>
      <c r="C141" s="117" t="s">
        <v>1535</v>
      </c>
      <c r="D141" s="3" t="s">
        <v>1941</v>
      </c>
      <c r="E141" s="3" t="s">
        <v>1138</v>
      </c>
      <c r="F141" s="3" t="s">
        <v>1162</v>
      </c>
      <c r="G141" s="3" t="s">
        <v>600</v>
      </c>
      <c r="H141" s="3" t="s">
        <v>1164</v>
      </c>
      <c r="I141" s="3" t="s">
        <v>1536</v>
      </c>
      <c r="J141" s="118" t="s">
        <v>1163</v>
      </c>
      <c r="K141" t="s">
        <v>2653</v>
      </c>
      <c r="L141" s="4">
        <v>1</v>
      </c>
      <c r="M141">
        <v>6974</v>
      </c>
      <c r="N141">
        <v>5734</v>
      </c>
      <c r="O141" t="s">
        <v>3051</v>
      </c>
    </row>
    <row r="142" spans="1:15" x14ac:dyDescent="0.3">
      <c r="A142" t="s">
        <v>1537</v>
      </c>
      <c r="B142">
        <v>100020</v>
      </c>
      <c r="C142" s="117" t="s">
        <v>1538</v>
      </c>
      <c r="D142" s="3" t="s">
        <v>1941</v>
      </c>
      <c r="E142" s="3" t="s">
        <v>1138</v>
      </c>
      <c r="F142" s="3" t="s">
        <v>1162</v>
      </c>
      <c r="G142" s="3" t="s">
        <v>600</v>
      </c>
      <c r="H142" s="3" t="s">
        <v>1164</v>
      </c>
      <c r="I142" s="3" t="s">
        <v>3247</v>
      </c>
      <c r="J142" s="118" t="s">
        <v>1163</v>
      </c>
      <c r="K142" t="s">
        <v>2654</v>
      </c>
      <c r="L142" s="4">
        <v>25934</v>
      </c>
      <c r="M142">
        <v>64153</v>
      </c>
      <c r="N142">
        <v>57415</v>
      </c>
      <c r="O142" t="s">
        <v>3052</v>
      </c>
    </row>
    <row r="143" spans="1:15" x14ac:dyDescent="0.3">
      <c r="A143" t="s">
        <v>1539</v>
      </c>
      <c r="B143">
        <v>100046</v>
      </c>
      <c r="C143" s="117" t="s">
        <v>1540</v>
      </c>
      <c r="D143" s="3" t="s">
        <v>1167</v>
      </c>
      <c r="E143" s="3" t="s">
        <v>1138</v>
      </c>
      <c r="F143" s="3" t="s">
        <v>1167</v>
      </c>
      <c r="G143" s="3" t="s">
        <v>600</v>
      </c>
      <c r="H143" s="3" t="s">
        <v>1164</v>
      </c>
      <c r="I143" s="3" t="s">
        <v>3053</v>
      </c>
      <c r="J143" s="118" t="s">
        <v>1163</v>
      </c>
      <c r="K143" t="s">
        <v>2655</v>
      </c>
      <c r="L143" s="4">
        <v>9498</v>
      </c>
      <c r="M143">
        <v>18888</v>
      </c>
      <c r="N143">
        <v>14910</v>
      </c>
      <c r="O143" t="s">
        <v>2980</v>
      </c>
    </row>
    <row r="144" spans="1:15" x14ac:dyDescent="0.3">
      <c r="A144" t="s">
        <v>1541</v>
      </c>
      <c r="B144">
        <v>100014</v>
      </c>
      <c r="C144" s="117" t="s">
        <v>1542</v>
      </c>
      <c r="D144" s="3" t="s">
        <v>1175</v>
      </c>
      <c r="E144" s="3" t="s">
        <v>1138</v>
      </c>
      <c r="F144" s="3" t="s">
        <v>1175</v>
      </c>
      <c r="G144" s="3" t="s">
        <v>600</v>
      </c>
      <c r="H144" s="3" t="s">
        <v>1164</v>
      </c>
      <c r="I144" s="3" t="s">
        <v>1543</v>
      </c>
      <c r="J144" s="118" t="s">
        <v>1163</v>
      </c>
      <c r="K144" t="s">
        <v>2656</v>
      </c>
      <c r="L144" s="4">
        <v>3654</v>
      </c>
      <c r="M144">
        <v>19484</v>
      </c>
      <c r="N144">
        <v>14591</v>
      </c>
      <c r="O144" t="s">
        <v>2953</v>
      </c>
    </row>
    <row r="145" spans="1:15" x14ac:dyDescent="0.3">
      <c r="A145" t="s">
        <v>1544</v>
      </c>
      <c r="B145">
        <v>100135</v>
      </c>
      <c r="C145" s="117" t="s">
        <v>1545</v>
      </c>
      <c r="D145" s="3" t="s">
        <v>1943</v>
      </c>
      <c r="E145" s="3" t="s">
        <v>1138</v>
      </c>
      <c r="F145" s="3" t="s">
        <v>1171</v>
      </c>
      <c r="G145" s="3" t="s">
        <v>600</v>
      </c>
      <c r="H145" s="3" t="s">
        <v>1164</v>
      </c>
      <c r="I145" s="3" t="s">
        <v>1546</v>
      </c>
      <c r="J145" s="118" t="s">
        <v>1163</v>
      </c>
      <c r="K145" t="s">
        <v>2657</v>
      </c>
      <c r="L145" s="4">
        <v>37865</v>
      </c>
      <c r="M145">
        <v>53436</v>
      </c>
      <c r="N145">
        <v>48534</v>
      </c>
      <c r="O145" t="s">
        <v>3054</v>
      </c>
    </row>
    <row r="146" spans="1:15" x14ac:dyDescent="0.3">
      <c r="A146" t="s">
        <v>1547</v>
      </c>
      <c r="B146">
        <v>100110</v>
      </c>
      <c r="C146" s="117" t="s">
        <v>1548</v>
      </c>
      <c r="D146" s="3" t="s">
        <v>1941</v>
      </c>
      <c r="E146" s="3" t="s">
        <v>1138</v>
      </c>
      <c r="F146" s="3" t="s">
        <v>1162</v>
      </c>
      <c r="G146" s="3" t="s">
        <v>600</v>
      </c>
      <c r="H146" s="3" t="s">
        <v>1164</v>
      </c>
      <c r="I146" s="3" t="s">
        <v>3248</v>
      </c>
      <c r="J146" s="118" t="s">
        <v>1163</v>
      </c>
      <c r="K146" t="s">
        <v>2658</v>
      </c>
      <c r="L146" s="4"/>
      <c r="M146">
        <v>32213</v>
      </c>
      <c r="N146">
        <v>25268</v>
      </c>
      <c r="O146" t="s">
        <v>3055</v>
      </c>
    </row>
    <row r="147" spans="1:15" x14ac:dyDescent="0.3">
      <c r="A147" t="s">
        <v>1549</v>
      </c>
      <c r="B147">
        <v>100178</v>
      </c>
      <c r="C147" s="117" t="s">
        <v>1550</v>
      </c>
      <c r="D147" s="3" t="s">
        <v>1941</v>
      </c>
      <c r="E147" s="3" t="s">
        <v>1138</v>
      </c>
      <c r="F147" s="3" t="s">
        <v>1162</v>
      </c>
      <c r="G147" s="3" t="s">
        <v>600</v>
      </c>
      <c r="H147" s="3" t="s">
        <v>1164</v>
      </c>
      <c r="I147" s="3" t="s">
        <v>1551</v>
      </c>
      <c r="J147" s="118" t="s">
        <v>1163</v>
      </c>
      <c r="K147" t="s">
        <v>2659</v>
      </c>
      <c r="L147" s="4"/>
      <c r="M147">
        <v>9995</v>
      </c>
      <c r="N147">
        <v>7685</v>
      </c>
      <c r="O147" t="s">
        <v>3056</v>
      </c>
    </row>
    <row r="148" spans="1:15" x14ac:dyDescent="0.3">
      <c r="A148" t="s">
        <v>1552</v>
      </c>
      <c r="B148">
        <v>100208</v>
      </c>
      <c r="C148" s="117" t="s">
        <v>1553</v>
      </c>
      <c r="D148" s="3" t="s">
        <v>1167</v>
      </c>
      <c r="E148" s="3" t="s">
        <v>1138</v>
      </c>
      <c r="F148" s="3" t="s">
        <v>1167</v>
      </c>
      <c r="G148" s="3" t="s">
        <v>600</v>
      </c>
      <c r="H148" s="3" t="s">
        <v>1164</v>
      </c>
      <c r="I148" s="3" t="s">
        <v>1554</v>
      </c>
      <c r="J148" s="118" t="s">
        <v>1163</v>
      </c>
      <c r="K148" t="s">
        <v>2660</v>
      </c>
      <c r="L148" s="4">
        <v>4384</v>
      </c>
      <c r="M148">
        <v>42455</v>
      </c>
      <c r="N148">
        <v>32042</v>
      </c>
      <c r="O148" t="s">
        <v>3057</v>
      </c>
    </row>
    <row r="149" spans="1:15" x14ac:dyDescent="0.3">
      <c r="A149" t="s">
        <v>2661</v>
      </c>
      <c r="B149">
        <v>100243</v>
      </c>
      <c r="C149" s="117" t="s">
        <v>2662</v>
      </c>
      <c r="D149" s="3" t="s">
        <v>1943</v>
      </c>
      <c r="E149" s="3" t="s">
        <v>1138</v>
      </c>
      <c r="F149" s="3" t="s">
        <v>1171</v>
      </c>
      <c r="G149" s="3" t="s">
        <v>600</v>
      </c>
      <c r="H149" s="3" t="s">
        <v>1164</v>
      </c>
      <c r="I149" s="3" t="s">
        <v>3058</v>
      </c>
      <c r="J149" s="118" t="s">
        <v>1388</v>
      </c>
      <c r="K149" t="s">
        <v>2527</v>
      </c>
      <c r="L149" s="4"/>
      <c r="M149">
        <v>1678</v>
      </c>
      <c r="N149">
        <v>1373</v>
      </c>
      <c r="O149" t="s">
        <v>3057</v>
      </c>
    </row>
    <row r="150" spans="1:15" x14ac:dyDescent="0.3">
      <c r="A150" t="s">
        <v>1555</v>
      </c>
      <c r="B150">
        <v>100032</v>
      </c>
      <c r="C150" s="117" t="s">
        <v>1556</v>
      </c>
      <c r="D150" s="3" t="s">
        <v>1942</v>
      </c>
      <c r="E150" s="3" t="s">
        <v>1138</v>
      </c>
      <c r="F150" s="3" t="s">
        <v>1162</v>
      </c>
      <c r="G150" s="3" t="s">
        <v>600</v>
      </c>
      <c r="H150" s="3" t="s">
        <v>1164</v>
      </c>
      <c r="I150" s="3" t="s">
        <v>1557</v>
      </c>
      <c r="J150" s="118" t="s">
        <v>1163</v>
      </c>
      <c r="K150" t="s">
        <v>2538</v>
      </c>
      <c r="L150" s="4">
        <v>35796</v>
      </c>
      <c r="M150">
        <v>76637</v>
      </c>
      <c r="N150">
        <v>66231</v>
      </c>
      <c r="O150" t="s">
        <v>3059</v>
      </c>
    </row>
    <row r="151" spans="1:15" x14ac:dyDescent="0.3">
      <c r="A151" t="s">
        <v>1558</v>
      </c>
      <c r="B151">
        <v>100058</v>
      </c>
      <c r="C151" s="117" t="s">
        <v>1559</v>
      </c>
      <c r="D151" s="3" t="s">
        <v>1943</v>
      </c>
      <c r="E151" s="3" t="s">
        <v>1138</v>
      </c>
      <c r="F151" s="3" t="s">
        <v>1201</v>
      </c>
      <c r="G151" s="3" t="s">
        <v>600</v>
      </c>
      <c r="H151" s="3" t="s">
        <v>1164</v>
      </c>
      <c r="I151" s="3" t="s">
        <v>1560</v>
      </c>
      <c r="J151" s="118" t="s">
        <v>1163</v>
      </c>
      <c r="K151" t="s">
        <v>2663</v>
      </c>
      <c r="L151" s="4"/>
      <c r="M151">
        <v>23022</v>
      </c>
      <c r="N151">
        <v>18986</v>
      </c>
      <c r="O151" t="s">
        <v>3060</v>
      </c>
    </row>
    <row r="152" spans="1:15" x14ac:dyDescent="0.3">
      <c r="A152" t="s">
        <v>1561</v>
      </c>
      <c r="B152">
        <v>100096</v>
      </c>
      <c r="C152" s="117" t="s">
        <v>1562</v>
      </c>
      <c r="D152" s="3" t="s">
        <v>1941</v>
      </c>
      <c r="E152" s="3" t="s">
        <v>1138</v>
      </c>
      <c r="F152" s="3" t="s">
        <v>1162</v>
      </c>
      <c r="G152" s="3" t="s">
        <v>600</v>
      </c>
      <c r="H152" s="3" t="s">
        <v>1164</v>
      </c>
      <c r="I152" s="3" t="s">
        <v>1500</v>
      </c>
      <c r="J152" s="118" t="s">
        <v>1163</v>
      </c>
      <c r="K152" t="s">
        <v>2664</v>
      </c>
      <c r="L152" s="4"/>
      <c r="M152">
        <v>9541</v>
      </c>
      <c r="N152">
        <v>7329</v>
      </c>
      <c r="O152" t="s">
        <v>3061</v>
      </c>
    </row>
    <row r="153" spans="1:15" x14ac:dyDescent="0.3">
      <c r="A153" t="s">
        <v>1563</v>
      </c>
      <c r="B153">
        <v>100123</v>
      </c>
      <c r="C153" s="117" t="s">
        <v>1564</v>
      </c>
      <c r="D153" s="3" t="s">
        <v>1941</v>
      </c>
      <c r="E153" s="3" t="s">
        <v>1138</v>
      </c>
      <c r="F153" s="3" t="s">
        <v>1162</v>
      </c>
      <c r="G153" s="3" t="s">
        <v>600</v>
      </c>
      <c r="H153" s="3" t="s">
        <v>1164</v>
      </c>
      <c r="I153" s="3" t="s">
        <v>1565</v>
      </c>
      <c r="J153" s="118" t="s">
        <v>1163</v>
      </c>
      <c r="K153" t="s">
        <v>2665</v>
      </c>
      <c r="L153" s="4">
        <v>13881</v>
      </c>
      <c r="M153">
        <v>1763</v>
      </c>
      <c r="N153">
        <v>1444</v>
      </c>
      <c r="O153" t="s">
        <v>3062</v>
      </c>
    </row>
    <row r="154" spans="1:15" x14ac:dyDescent="0.3">
      <c r="A154" t="s">
        <v>1566</v>
      </c>
      <c r="B154">
        <v>100149</v>
      </c>
      <c r="C154" s="117" t="s">
        <v>1567</v>
      </c>
      <c r="D154" s="3" t="s">
        <v>1941</v>
      </c>
      <c r="E154" s="3" t="s">
        <v>1138</v>
      </c>
      <c r="F154" s="3" t="s">
        <v>1162</v>
      </c>
      <c r="G154" s="3" t="s">
        <v>600</v>
      </c>
      <c r="H154" s="3" t="s">
        <v>1164</v>
      </c>
      <c r="I154" s="3" t="s">
        <v>1568</v>
      </c>
      <c r="J154" s="118" t="s">
        <v>1163</v>
      </c>
      <c r="K154" t="s">
        <v>2666</v>
      </c>
      <c r="L154" s="4"/>
      <c r="M154">
        <v>7795</v>
      </c>
      <c r="N154">
        <v>6558</v>
      </c>
      <c r="O154" t="s">
        <v>3063</v>
      </c>
    </row>
    <row r="155" spans="1:15" x14ac:dyDescent="0.3">
      <c r="A155" t="s">
        <v>1569</v>
      </c>
      <c r="B155">
        <v>100193</v>
      </c>
      <c r="C155" s="117" t="s">
        <v>1570</v>
      </c>
      <c r="D155" s="3" t="s">
        <v>1167</v>
      </c>
      <c r="E155" s="3" t="s">
        <v>1138</v>
      </c>
      <c r="F155" s="3" t="s">
        <v>1167</v>
      </c>
      <c r="G155" s="3" t="s">
        <v>600</v>
      </c>
      <c r="H155" s="3" t="s">
        <v>1164</v>
      </c>
      <c r="I155" s="3" t="s">
        <v>3249</v>
      </c>
      <c r="J155" s="118" t="s">
        <v>1158</v>
      </c>
      <c r="K155" t="s">
        <v>2582</v>
      </c>
      <c r="L155" s="4">
        <v>18629</v>
      </c>
      <c r="M155">
        <v>43454</v>
      </c>
      <c r="N155">
        <v>34026</v>
      </c>
      <c r="O155" t="s">
        <v>2978</v>
      </c>
    </row>
    <row r="156" spans="1:15" x14ac:dyDescent="0.3">
      <c r="A156" t="s">
        <v>1601</v>
      </c>
      <c r="B156">
        <v>100220</v>
      </c>
      <c r="C156" s="117" t="s">
        <v>3380</v>
      </c>
      <c r="D156" s="3" t="s">
        <v>1315</v>
      </c>
      <c r="E156" s="3" t="s">
        <v>1138</v>
      </c>
      <c r="F156" s="3" t="s">
        <v>1315</v>
      </c>
      <c r="G156" s="3" t="s">
        <v>600</v>
      </c>
      <c r="H156" s="3" t="s">
        <v>1164</v>
      </c>
      <c r="I156" s="3" t="s">
        <v>3253</v>
      </c>
      <c r="J156" s="118" t="s">
        <v>1163</v>
      </c>
      <c r="K156" t="s">
        <v>2677</v>
      </c>
      <c r="L156" s="4">
        <v>24473</v>
      </c>
      <c r="M156">
        <v>20057</v>
      </c>
      <c r="N156">
        <v>17767</v>
      </c>
      <c r="O156" t="s">
        <v>3073</v>
      </c>
    </row>
    <row r="157" spans="1:15" x14ac:dyDescent="0.3">
      <c r="A157" t="s">
        <v>1571</v>
      </c>
      <c r="B157">
        <v>100239</v>
      </c>
      <c r="C157" s="117" t="s">
        <v>1572</v>
      </c>
      <c r="D157" s="3" t="s">
        <v>1941</v>
      </c>
      <c r="E157" s="3" t="s">
        <v>1138</v>
      </c>
      <c r="F157" s="3" t="s">
        <v>1162</v>
      </c>
      <c r="G157" s="3" t="s">
        <v>600</v>
      </c>
      <c r="H157" s="3" t="s">
        <v>1164</v>
      </c>
      <c r="I157" s="3" t="s">
        <v>1573</v>
      </c>
      <c r="J157" s="118" t="s">
        <v>1163</v>
      </c>
      <c r="K157" t="s">
        <v>2667</v>
      </c>
      <c r="L157" s="4">
        <v>9498</v>
      </c>
      <c r="M157">
        <v>16938</v>
      </c>
      <c r="N157">
        <v>13575</v>
      </c>
      <c r="O157" t="s">
        <v>3064</v>
      </c>
    </row>
    <row r="158" spans="1:15" x14ac:dyDescent="0.3">
      <c r="A158" t="s">
        <v>2678</v>
      </c>
      <c r="B158">
        <v>100307</v>
      </c>
      <c r="C158" s="117" t="s">
        <v>2679</v>
      </c>
      <c r="D158" s="3" t="s">
        <v>1946</v>
      </c>
      <c r="E158" s="3" t="s">
        <v>1138</v>
      </c>
      <c r="F158" s="3" t="s">
        <v>1315</v>
      </c>
      <c r="G158" s="3" t="s">
        <v>600</v>
      </c>
      <c r="H158" s="3" t="s">
        <v>1164</v>
      </c>
      <c r="I158" s="3" t="s">
        <v>2527</v>
      </c>
      <c r="J158" s="118" t="s">
        <v>2527</v>
      </c>
      <c r="K158" t="s">
        <v>2527</v>
      </c>
      <c r="L158" s="4"/>
      <c r="M158">
        <v>305</v>
      </c>
      <c r="N158">
        <v>230</v>
      </c>
      <c r="O158" t="s">
        <v>3074</v>
      </c>
    </row>
    <row r="159" spans="1:15" x14ac:dyDescent="0.3">
      <c r="A159" t="s">
        <v>1574</v>
      </c>
      <c r="B159">
        <v>100265</v>
      </c>
      <c r="C159" s="117" t="s">
        <v>1575</v>
      </c>
      <c r="D159" s="3" t="s">
        <v>1941</v>
      </c>
      <c r="E159" s="3" t="s">
        <v>1138</v>
      </c>
      <c r="F159" s="3" t="s">
        <v>1162</v>
      </c>
      <c r="G159" s="3" t="s">
        <v>600</v>
      </c>
      <c r="H159" s="3" t="s">
        <v>1164</v>
      </c>
      <c r="I159" s="3" t="s">
        <v>3250</v>
      </c>
      <c r="J159" s="118" t="s">
        <v>1388</v>
      </c>
      <c r="K159" t="s">
        <v>2668</v>
      </c>
      <c r="L159" s="4"/>
      <c r="M159">
        <v>21774</v>
      </c>
      <c r="N159">
        <v>18110</v>
      </c>
      <c r="O159" t="s">
        <v>3065</v>
      </c>
    </row>
    <row r="160" spans="1:15" x14ac:dyDescent="0.3">
      <c r="A160" t="s">
        <v>1599</v>
      </c>
      <c r="B160">
        <v>100101</v>
      </c>
      <c r="C160" s="117" t="s">
        <v>1600</v>
      </c>
      <c r="D160" s="3" t="s">
        <v>1942</v>
      </c>
      <c r="E160" s="3" t="s">
        <v>1138</v>
      </c>
      <c r="F160" s="3" t="s">
        <v>1162</v>
      </c>
      <c r="G160" s="3" t="s">
        <v>600</v>
      </c>
      <c r="H160" s="3" t="s">
        <v>1164</v>
      </c>
      <c r="I160" s="3" t="s">
        <v>1506</v>
      </c>
      <c r="J160" s="118" t="s">
        <v>1163</v>
      </c>
      <c r="K160" t="s">
        <v>2676</v>
      </c>
      <c r="L160" s="4">
        <v>23743</v>
      </c>
      <c r="M160">
        <v>23666</v>
      </c>
      <c r="N160">
        <v>20178</v>
      </c>
      <c r="O160" t="s">
        <v>3072</v>
      </c>
    </row>
    <row r="161" spans="1:15" x14ac:dyDescent="0.3">
      <c r="A161" t="s">
        <v>1576</v>
      </c>
      <c r="B161">
        <v>100021</v>
      </c>
      <c r="C161" s="117" t="s">
        <v>3381</v>
      </c>
      <c r="D161" s="3" t="s">
        <v>1315</v>
      </c>
      <c r="E161" s="3" t="s">
        <v>1138</v>
      </c>
      <c r="F161" s="3" t="s">
        <v>1315</v>
      </c>
      <c r="G161" s="3" t="s">
        <v>600</v>
      </c>
      <c r="H161" s="3" t="s">
        <v>1164</v>
      </c>
      <c r="I161" s="3" t="s">
        <v>1577</v>
      </c>
      <c r="J161" s="118" t="s">
        <v>1163</v>
      </c>
      <c r="K161" t="s">
        <v>2657</v>
      </c>
      <c r="L161" s="4">
        <v>22282</v>
      </c>
      <c r="M161">
        <v>82368</v>
      </c>
      <c r="N161">
        <v>65806</v>
      </c>
      <c r="O161" t="s">
        <v>3066</v>
      </c>
    </row>
    <row r="162" spans="1:15" x14ac:dyDescent="0.3">
      <c r="A162" t="s">
        <v>1578</v>
      </c>
      <c r="B162">
        <v>100071</v>
      </c>
      <c r="C162" s="117" t="s">
        <v>1579</v>
      </c>
      <c r="D162" s="3" t="s">
        <v>1941</v>
      </c>
      <c r="E162" s="3" t="s">
        <v>1138</v>
      </c>
      <c r="F162" s="3" t="s">
        <v>1162</v>
      </c>
      <c r="G162" s="3" t="s">
        <v>600</v>
      </c>
      <c r="H162" s="3" t="s">
        <v>1164</v>
      </c>
      <c r="I162" s="3" t="s">
        <v>1580</v>
      </c>
      <c r="J162" s="118" t="s">
        <v>1163</v>
      </c>
      <c r="K162" t="s">
        <v>2669</v>
      </c>
      <c r="L162" s="4">
        <v>1</v>
      </c>
      <c r="M162">
        <v>5369</v>
      </c>
      <c r="N162">
        <v>4484</v>
      </c>
      <c r="O162" t="s">
        <v>3067</v>
      </c>
    </row>
    <row r="163" spans="1:15" x14ac:dyDescent="0.3">
      <c r="A163" t="s">
        <v>1581</v>
      </c>
      <c r="B163">
        <v>100185</v>
      </c>
      <c r="C163" s="117" t="s">
        <v>1582</v>
      </c>
      <c r="D163" s="3" t="s">
        <v>1946</v>
      </c>
      <c r="E163" s="3" t="s">
        <v>1138</v>
      </c>
      <c r="F163" s="3" t="s">
        <v>1162</v>
      </c>
      <c r="G163" s="3" t="s">
        <v>600</v>
      </c>
      <c r="H163" s="3" t="s">
        <v>1164</v>
      </c>
      <c r="I163" s="3" t="s">
        <v>3068</v>
      </c>
      <c r="J163" s="118" t="s">
        <v>1163</v>
      </c>
      <c r="K163" t="s">
        <v>2583</v>
      </c>
      <c r="L163" s="4"/>
      <c r="M163">
        <v>16501</v>
      </c>
      <c r="N163">
        <v>12283</v>
      </c>
      <c r="O163" t="s">
        <v>3069</v>
      </c>
    </row>
    <row r="164" spans="1:15" x14ac:dyDescent="0.3">
      <c r="A164" t="s">
        <v>1583</v>
      </c>
      <c r="B164">
        <v>100084</v>
      </c>
      <c r="C164" s="117" t="s">
        <v>1584</v>
      </c>
      <c r="D164" s="3" t="s">
        <v>1167</v>
      </c>
      <c r="E164" s="3" t="s">
        <v>1138</v>
      </c>
      <c r="F164" s="3" t="s">
        <v>1167</v>
      </c>
      <c r="G164" s="3" t="s">
        <v>600</v>
      </c>
      <c r="H164" s="3" t="s">
        <v>1164</v>
      </c>
      <c r="I164" s="3" t="s">
        <v>1585</v>
      </c>
      <c r="J164" s="118" t="s">
        <v>1163</v>
      </c>
      <c r="K164" t="s">
        <v>2670</v>
      </c>
      <c r="L164" s="4">
        <v>6941</v>
      </c>
      <c r="M164">
        <v>30169</v>
      </c>
      <c r="N164">
        <v>25144</v>
      </c>
      <c r="O164" t="s">
        <v>2951</v>
      </c>
    </row>
    <row r="165" spans="1:15" x14ac:dyDescent="0.3">
      <c r="A165" t="s">
        <v>1586</v>
      </c>
      <c r="B165">
        <v>100136</v>
      </c>
      <c r="C165" s="117" t="s">
        <v>1587</v>
      </c>
      <c r="D165" s="3" t="s">
        <v>1941</v>
      </c>
      <c r="E165" s="3" t="s">
        <v>1138</v>
      </c>
      <c r="F165" s="3" t="s">
        <v>1162</v>
      </c>
      <c r="G165" s="3" t="s">
        <v>600</v>
      </c>
      <c r="H165" s="3" t="s">
        <v>1164</v>
      </c>
      <c r="I165" s="3" t="s">
        <v>1588</v>
      </c>
      <c r="J165" s="118" t="s">
        <v>1163</v>
      </c>
      <c r="K165" t="s">
        <v>2671</v>
      </c>
      <c r="L165" s="4">
        <v>8402</v>
      </c>
      <c r="M165">
        <v>81651</v>
      </c>
      <c r="N165">
        <v>64345</v>
      </c>
      <c r="O165" t="s">
        <v>3070</v>
      </c>
    </row>
    <row r="166" spans="1:15" x14ac:dyDescent="0.3">
      <c r="A166" t="s">
        <v>1589</v>
      </c>
      <c r="B166">
        <v>100179</v>
      </c>
      <c r="C166" s="117" t="s">
        <v>1590</v>
      </c>
      <c r="D166" s="3" t="s">
        <v>1167</v>
      </c>
      <c r="E166" s="3" t="s">
        <v>1138</v>
      </c>
      <c r="F166" s="3" t="s">
        <v>1167</v>
      </c>
      <c r="G166" s="3" t="s">
        <v>600</v>
      </c>
      <c r="H166" s="3" t="s">
        <v>1164</v>
      </c>
      <c r="I166" s="3" t="s">
        <v>1591</v>
      </c>
      <c r="J166" s="118" t="s">
        <v>1163</v>
      </c>
      <c r="K166" t="s">
        <v>2672</v>
      </c>
      <c r="L166" s="4">
        <v>3654</v>
      </c>
      <c r="M166">
        <v>29763</v>
      </c>
      <c r="N166">
        <v>24365</v>
      </c>
      <c r="O166" t="s">
        <v>2951</v>
      </c>
    </row>
    <row r="167" spans="1:15" x14ac:dyDescent="0.3">
      <c r="A167" t="s">
        <v>1592</v>
      </c>
      <c r="B167">
        <v>100209</v>
      </c>
      <c r="C167" s="117" t="s">
        <v>1593</v>
      </c>
      <c r="D167" s="3" t="s">
        <v>1167</v>
      </c>
      <c r="E167" s="3" t="s">
        <v>1138</v>
      </c>
      <c r="F167" s="3" t="s">
        <v>1167</v>
      </c>
      <c r="G167" s="3" t="s">
        <v>600</v>
      </c>
      <c r="H167" s="3" t="s">
        <v>1164</v>
      </c>
      <c r="I167" s="3" t="s">
        <v>3251</v>
      </c>
      <c r="J167" s="118" t="s">
        <v>1163</v>
      </c>
      <c r="K167" t="s">
        <v>2673</v>
      </c>
      <c r="L167" s="4">
        <v>4384</v>
      </c>
      <c r="M167">
        <v>60502</v>
      </c>
      <c r="N167">
        <v>50690</v>
      </c>
      <c r="O167" t="s">
        <v>3071</v>
      </c>
    </row>
    <row r="168" spans="1:15" x14ac:dyDescent="0.3">
      <c r="A168" t="s">
        <v>1594</v>
      </c>
      <c r="B168">
        <v>100009</v>
      </c>
      <c r="C168" s="117" t="s">
        <v>1595</v>
      </c>
      <c r="D168" s="3" t="s">
        <v>1941</v>
      </c>
      <c r="E168" s="3" t="s">
        <v>1138</v>
      </c>
      <c r="F168" s="3" t="s">
        <v>1162</v>
      </c>
      <c r="G168" s="3" t="s">
        <v>600</v>
      </c>
      <c r="H168" s="3" t="s">
        <v>1164</v>
      </c>
      <c r="I168" s="3" t="s">
        <v>1596</v>
      </c>
      <c r="J168" s="118" t="s">
        <v>1163</v>
      </c>
      <c r="K168" t="s">
        <v>2674</v>
      </c>
      <c r="L168" s="4"/>
      <c r="M168">
        <v>3444</v>
      </c>
      <c r="N168">
        <v>2534</v>
      </c>
      <c r="O168" t="s">
        <v>3025</v>
      </c>
    </row>
    <row r="169" spans="1:15" x14ac:dyDescent="0.3">
      <c r="A169" t="s">
        <v>1597</v>
      </c>
      <c r="B169">
        <v>100097</v>
      </c>
      <c r="C169" s="117" t="s">
        <v>1598</v>
      </c>
      <c r="D169" s="3" t="s">
        <v>1167</v>
      </c>
      <c r="E169" s="3" t="s">
        <v>1138</v>
      </c>
      <c r="F169" s="3" t="s">
        <v>1167</v>
      </c>
      <c r="G169" s="3" t="s">
        <v>600</v>
      </c>
      <c r="H169" s="3" t="s">
        <v>1164</v>
      </c>
      <c r="I169" s="3" t="s">
        <v>3252</v>
      </c>
      <c r="J169" s="118" t="s">
        <v>1163</v>
      </c>
      <c r="K169" t="s">
        <v>2675</v>
      </c>
      <c r="L169" s="4">
        <v>21916</v>
      </c>
      <c r="M169">
        <v>34404</v>
      </c>
      <c r="N169">
        <v>29900</v>
      </c>
      <c r="O169" t="s">
        <v>2981</v>
      </c>
    </row>
    <row r="170" spans="1:15" x14ac:dyDescent="0.3">
      <c r="A170" t="s">
        <v>1602</v>
      </c>
      <c r="B170">
        <v>100227</v>
      </c>
      <c r="C170" s="117" t="s">
        <v>1603</v>
      </c>
      <c r="D170" s="3" t="s">
        <v>1315</v>
      </c>
      <c r="E170" s="3" t="s">
        <v>1138</v>
      </c>
      <c r="F170" s="3" t="s">
        <v>1315</v>
      </c>
      <c r="G170" s="3" t="s">
        <v>600</v>
      </c>
      <c r="H170" s="3" t="s">
        <v>1164</v>
      </c>
      <c r="I170" s="3" t="s">
        <v>3254</v>
      </c>
      <c r="J170" s="118" t="s">
        <v>1604</v>
      </c>
      <c r="K170" t="s">
        <v>2657</v>
      </c>
      <c r="L170" s="4">
        <v>40969</v>
      </c>
      <c r="M170">
        <v>95860</v>
      </c>
      <c r="N170">
        <v>86123</v>
      </c>
      <c r="O170" t="s">
        <v>3075</v>
      </c>
    </row>
    <row r="171" spans="1:15" x14ac:dyDescent="0.3">
      <c r="A171" t="s">
        <v>1605</v>
      </c>
      <c r="B171">
        <v>100150</v>
      </c>
      <c r="C171" s="117" t="s">
        <v>1606</v>
      </c>
      <c r="D171" s="3" t="s">
        <v>1167</v>
      </c>
      <c r="E171" s="3" t="s">
        <v>1138</v>
      </c>
      <c r="F171" s="3" t="s">
        <v>1167</v>
      </c>
      <c r="G171" s="3" t="s">
        <v>600</v>
      </c>
      <c r="H171" s="3" t="s">
        <v>1164</v>
      </c>
      <c r="I171" s="3" t="s">
        <v>1607</v>
      </c>
      <c r="J171" s="118" t="s">
        <v>1163</v>
      </c>
      <c r="K171" t="s">
        <v>2680</v>
      </c>
      <c r="L171" s="4">
        <v>27030</v>
      </c>
      <c r="M171">
        <v>9718</v>
      </c>
      <c r="N171">
        <v>7691</v>
      </c>
      <c r="O171" t="s">
        <v>3076</v>
      </c>
    </row>
    <row r="172" spans="1:15" x14ac:dyDescent="0.3">
      <c r="A172" t="s">
        <v>1608</v>
      </c>
      <c r="B172">
        <v>100166</v>
      </c>
      <c r="C172" s="117" t="s">
        <v>1609</v>
      </c>
      <c r="D172" s="3" t="s">
        <v>1167</v>
      </c>
      <c r="E172" s="3" t="s">
        <v>1138</v>
      </c>
      <c r="F172" s="3" t="s">
        <v>1167</v>
      </c>
      <c r="G172" s="3" t="s">
        <v>600</v>
      </c>
      <c r="H172" s="3" t="s">
        <v>1164</v>
      </c>
      <c r="I172" s="3" t="s">
        <v>3255</v>
      </c>
      <c r="J172" s="118" t="s">
        <v>1163</v>
      </c>
      <c r="K172" t="s">
        <v>2680</v>
      </c>
      <c r="L172" s="4">
        <v>27030</v>
      </c>
      <c r="M172">
        <v>7606</v>
      </c>
      <c r="N172">
        <v>6103</v>
      </c>
      <c r="O172" t="s">
        <v>3076</v>
      </c>
    </row>
    <row r="173" spans="1:15" x14ac:dyDescent="0.3">
      <c r="A173" t="s">
        <v>1610</v>
      </c>
      <c r="B173">
        <v>100194</v>
      </c>
      <c r="C173" s="117" t="s">
        <v>1611</v>
      </c>
      <c r="D173" s="3" t="s">
        <v>1167</v>
      </c>
      <c r="E173" s="3" t="s">
        <v>1138</v>
      </c>
      <c r="F173" s="3" t="s">
        <v>1167</v>
      </c>
      <c r="G173" s="3" t="s">
        <v>600</v>
      </c>
      <c r="H173" s="3" t="s">
        <v>1164</v>
      </c>
      <c r="I173" s="3" t="s">
        <v>3256</v>
      </c>
      <c r="J173" s="118" t="s">
        <v>1163</v>
      </c>
      <c r="K173" t="s">
        <v>2680</v>
      </c>
      <c r="L173" s="4">
        <v>27030</v>
      </c>
      <c r="M173">
        <v>19727</v>
      </c>
      <c r="N173">
        <v>16729</v>
      </c>
      <c r="O173" t="s">
        <v>3076</v>
      </c>
    </row>
    <row r="174" spans="1:15" x14ac:dyDescent="0.3">
      <c r="A174" t="s">
        <v>1612</v>
      </c>
      <c r="B174">
        <v>100221</v>
      </c>
      <c r="C174" s="117" t="s">
        <v>1613</v>
      </c>
      <c r="D174" s="3" t="s">
        <v>1167</v>
      </c>
      <c r="E174" s="3" t="s">
        <v>1138</v>
      </c>
      <c r="F174" s="3" t="s">
        <v>1167</v>
      </c>
      <c r="G174" s="3" t="s">
        <v>600</v>
      </c>
      <c r="H174" s="3" t="s">
        <v>1164</v>
      </c>
      <c r="I174" s="3" t="s">
        <v>3257</v>
      </c>
      <c r="J174" s="118" t="s">
        <v>1163</v>
      </c>
      <c r="K174" t="s">
        <v>2680</v>
      </c>
      <c r="L174" s="4">
        <v>27030</v>
      </c>
      <c r="M174">
        <v>33197</v>
      </c>
      <c r="N174">
        <v>28112</v>
      </c>
      <c r="O174" t="s">
        <v>3076</v>
      </c>
    </row>
    <row r="175" spans="1:15" x14ac:dyDescent="0.3">
      <c r="A175" t="s">
        <v>1614</v>
      </c>
      <c r="B175">
        <v>100240</v>
      </c>
      <c r="C175" s="117" t="s">
        <v>1615</v>
      </c>
      <c r="D175" s="3" t="s">
        <v>1943</v>
      </c>
      <c r="E175" s="3" t="s">
        <v>1138</v>
      </c>
      <c r="F175" s="3" t="s">
        <v>1201</v>
      </c>
      <c r="G175" s="3" t="s">
        <v>600</v>
      </c>
      <c r="H175" s="3" t="s">
        <v>1164</v>
      </c>
      <c r="I175" s="3" t="s">
        <v>1616</v>
      </c>
      <c r="J175" s="118" t="s">
        <v>1163</v>
      </c>
      <c r="K175" t="s">
        <v>2681</v>
      </c>
      <c r="L175" s="4"/>
      <c r="M175">
        <v>11920</v>
      </c>
      <c r="N175">
        <v>9792</v>
      </c>
      <c r="O175" t="s">
        <v>3077</v>
      </c>
    </row>
    <row r="176" spans="1:15" x14ac:dyDescent="0.3">
      <c r="A176" t="s">
        <v>1617</v>
      </c>
      <c r="B176">
        <v>100266</v>
      </c>
      <c r="C176" s="117" t="s">
        <v>1618</v>
      </c>
      <c r="D176" s="3" t="s">
        <v>1943</v>
      </c>
      <c r="E176" s="3" t="s">
        <v>1138</v>
      </c>
      <c r="F176" s="3" t="s">
        <v>1171</v>
      </c>
      <c r="G176" s="3" t="s">
        <v>600</v>
      </c>
      <c r="H176" s="3" t="s">
        <v>1164</v>
      </c>
      <c r="I176" s="3" t="s">
        <v>1619</v>
      </c>
      <c r="J176" s="118" t="s">
        <v>1163</v>
      </c>
      <c r="K176" t="s">
        <v>2682</v>
      </c>
      <c r="L176" s="4"/>
      <c r="M176">
        <v>23051</v>
      </c>
      <c r="N176">
        <v>19163</v>
      </c>
      <c r="O176" t="s">
        <v>3078</v>
      </c>
    </row>
    <row r="177" spans="1:15" x14ac:dyDescent="0.3">
      <c r="A177" t="s">
        <v>1620</v>
      </c>
      <c r="B177">
        <v>100048</v>
      </c>
      <c r="C177" s="117" t="s">
        <v>1621</v>
      </c>
      <c r="D177" s="3" t="s">
        <v>1941</v>
      </c>
      <c r="E177" s="3" t="s">
        <v>1138</v>
      </c>
      <c r="F177" s="3" t="s">
        <v>1162</v>
      </c>
      <c r="G177" s="3" t="s">
        <v>600</v>
      </c>
      <c r="H177" s="3" t="s">
        <v>1164</v>
      </c>
      <c r="I177" s="3" t="s">
        <v>1622</v>
      </c>
      <c r="J177" s="118" t="s">
        <v>1163</v>
      </c>
      <c r="K177" t="s">
        <v>2683</v>
      </c>
      <c r="L177" s="4"/>
      <c r="M177">
        <v>5724</v>
      </c>
      <c r="N177">
        <v>4845</v>
      </c>
      <c r="O177" t="s">
        <v>3079</v>
      </c>
    </row>
    <row r="178" spans="1:15" x14ac:dyDescent="0.3">
      <c r="A178" t="s">
        <v>1623</v>
      </c>
      <c r="B178">
        <v>100180</v>
      </c>
      <c r="C178" s="117" t="s">
        <v>1624</v>
      </c>
      <c r="D178" s="3" t="s">
        <v>1175</v>
      </c>
      <c r="E178" s="3" t="s">
        <v>1138</v>
      </c>
      <c r="F178" s="3" t="s">
        <v>1175</v>
      </c>
      <c r="G178" s="3" t="s">
        <v>600</v>
      </c>
      <c r="H178" s="3" t="s">
        <v>1164</v>
      </c>
      <c r="I178" s="3" t="s">
        <v>1625</v>
      </c>
      <c r="J178" s="118" t="s">
        <v>1163</v>
      </c>
      <c r="K178" t="s">
        <v>2684</v>
      </c>
      <c r="L178" s="4"/>
      <c r="M178">
        <v>10429</v>
      </c>
      <c r="N178">
        <v>9526</v>
      </c>
      <c r="O178" t="s">
        <v>2953</v>
      </c>
    </row>
    <row r="179" spans="1:15" x14ac:dyDescent="0.3">
      <c r="A179" t="s">
        <v>1626</v>
      </c>
      <c r="B179">
        <v>100033</v>
      </c>
      <c r="C179" s="117" t="s">
        <v>1627</v>
      </c>
      <c r="D179" s="3" t="s">
        <v>1167</v>
      </c>
      <c r="E179" s="3" t="s">
        <v>1138</v>
      </c>
      <c r="F179" s="3" t="s">
        <v>1167</v>
      </c>
      <c r="G179" s="3" t="s">
        <v>600</v>
      </c>
      <c r="H179" s="3" t="s">
        <v>1164</v>
      </c>
      <c r="I179" s="3" t="s">
        <v>3258</v>
      </c>
      <c r="J179" s="118" t="s">
        <v>1163</v>
      </c>
      <c r="K179" t="s">
        <v>2685</v>
      </c>
      <c r="L179" s="4">
        <v>18629</v>
      </c>
      <c r="M179">
        <v>42442</v>
      </c>
      <c r="N179">
        <v>36185</v>
      </c>
      <c r="O179" t="s">
        <v>2978</v>
      </c>
    </row>
    <row r="180" spans="1:15" x14ac:dyDescent="0.3">
      <c r="A180" t="s">
        <v>1628</v>
      </c>
      <c r="B180">
        <v>100059</v>
      </c>
      <c r="C180" s="117" t="s">
        <v>1629</v>
      </c>
      <c r="D180" s="3" t="s">
        <v>1315</v>
      </c>
      <c r="E180" s="3" t="s">
        <v>1138</v>
      </c>
      <c r="F180" s="3" t="s">
        <v>1315</v>
      </c>
      <c r="G180" s="3" t="s">
        <v>600</v>
      </c>
      <c r="H180" s="3" t="s">
        <v>1164</v>
      </c>
      <c r="I180" s="3" t="s">
        <v>3259</v>
      </c>
      <c r="J180" s="118" t="s">
        <v>1163</v>
      </c>
      <c r="K180" t="s">
        <v>2657</v>
      </c>
      <c r="L180" s="4">
        <v>29587</v>
      </c>
      <c r="M180">
        <v>92915</v>
      </c>
      <c r="N180">
        <v>87453</v>
      </c>
      <c r="O180" t="s">
        <v>3081</v>
      </c>
    </row>
    <row r="181" spans="1:15" x14ac:dyDescent="0.3">
      <c r="A181" t="s">
        <v>1630</v>
      </c>
      <c r="B181">
        <v>100010</v>
      </c>
      <c r="C181" s="117" t="s">
        <v>1631</v>
      </c>
      <c r="D181" s="3" t="s">
        <v>1941</v>
      </c>
      <c r="E181" s="3" t="s">
        <v>1138</v>
      </c>
      <c r="F181" s="3" t="s">
        <v>1162</v>
      </c>
      <c r="G181" s="3" t="s">
        <v>600</v>
      </c>
      <c r="H181" s="3" t="s">
        <v>1164</v>
      </c>
      <c r="I181" s="3" t="s">
        <v>1632</v>
      </c>
      <c r="J181" s="118" t="s">
        <v>1163</v>
      </c>
      <c r="K181" t="s">
        <v>2686</v>
      </c>
      <c r="L181" s="4">
        <v>1828</v>
      </c>
      <c r="M181">
        <v>27807</v>
      </c>
      <c r="N181">
        <v>20552</v>
      </c>
      <c r="O181" t="s">
        <v>3082</v>
      </c>
    </row>
    <row r="182" spans="1:15" x14ac:dyDescent="0.3">
      <c r="A182" t="s">
        <v>1633</v>
      </c>
      <c r="B182">
        <v>100098</v>
      </c>
      <c r="C182" s="117" t="s">
        <v>1634</v>
      </c>
      <c r="D182" s="3" t="s">
        <v>1943</v>
      </c>
      <c r="E182" s="3" t="s">
        <v>30</v>
      </c>
      <c r="F182" s="3" t="s">
        <v>1171</v>
      </c>
      <c r="G182" s="3" t="s">
        <v>600</v>
      </c>
      <c r="H182" s="3" t="s">
        <v>1164</v>
      </c>
      <c r="I182" s="3" t="s">
        <v>1635</v>
      </c>
      <c r="J182" s="118" t="s">
        <v>1636</v>
      </c>
      <c r="K182" t="s">
        <v>2687</v>
      </c>
      <c r="L182" s="4">
        <v>25204</v>
      </c>
      <c r="M182">
        <v>78241</v>
      </c>
      <c r="N182">
        <v>74606</v>
      </c>
      <c r="O182" t="s">
        <v>3083</v>
      </c>
    </row>
    <row r="183" spans="1:15" x14ac:dyDescent="0.3">
      <c r="A183" t="s">
        <v>1637</v>
      </c>
      <c r="B183">
        <v>100151</v>
      </c>
      <c r="C183" s="117" t="s">
        <v>1638</v>
      </c>
      <c r="D183" s="3" t="s">
        <v>1945</v>
      </c>
      <c r="E183" s="3" t="s">
        <v>1138</v>
      </c>
      <c r="F183" s="3" t="s">
        <v>1211</v>
      </c>
      <c r="G183" s="3" t="s">
        <v>600</v>
      </c>
      <c r="H183" s="3" t="s">
        <v>1164</v>
      </c>
      <c r="I183" s="3" t="s">
        <v>1639</v>
      </c>
      <c r="J183" s="118" t="s">
        <v>1163</v>
      </c>
      <c r="K183" t="s">
        <v>2575</v>
      </c>
      <c r="L183" s="4"/>
      <c r="M183">
        <v>10162</v>
      </c>
      <c r="N183">
        <v>8308</v>
      </c>
      <c r="O183" t="s">
        <v>3084</v>
      </c>
    </row>
    <row r="184" spans="1:15" x14ac:dyDescent="0.3">
      <c r="A184" t="s">
        <v>1642</v>
      </c>
      <c r="B184">
        <v>100167</v>
      </c>
      <c r="C184" s="117" t="s">
        <v>1643</v>
      </c>
      <c r="D184" s="3" t="s">
        <v>1943</v>
      </c>
      <c r="E184" s="3" t="s">
        <v>1138</v>
      </c>
      <c r="F184" s="3" t="s">
        <v>1171</v>
      </c>
      <c r="G184" s="3" t="s">
        <v>600</v>
      </c>
      <c r="H184" s="3" t="s">
        <v>1164</v>
      </c>
      <c r="I184" s="3" t="s">
        <v>3260</v>
      </c>
      <c r="J184" s="118" t="s">
        <v>1163</v>
      </c>
      <c r="K184" t="s">
        <v>2689</v>
      </c>
      <c r="L184" s="4">
        <v>13516</v>
      </c>
      <c r="M184">
        <v>4191</v>
      </c>
      <c r="N184">
        <v>2932</v>
      </c>
      <c r="O184" t="s">
        <v>3087</v>
      </c>
    </row>
    <row r="185" spans="1:15" x14ac:dyDescent="0.3">
      <c r="A185" t="s">
        <v>1640</v>
      </c>
      <c r="B185">
        <v>100195</v>
      </c>
      <c r="C185" s="117" t="s">
        <v>1641</v>
      </c>
      <c r="D185" s="3" t="s">
        <v>1941</v>
      </c>
      <c r="E185" s="3" t="s">
        <v>1138</v>
      </c>
      <c r="F185" s="3" t="s">
        <v>1162</v>
      </c>
      <c r="G185" s="3" t="s">
        <v>600</v>
      </c>
      <c r="H185" s="3" t="s">
        <v>1164</v>
      </c>
      <c r="I185" s="3" t="s">
        <v>3085</v>
      </c>
      <c r="J185" s="118" t="s">
        <v>1163</v>
      </c>
      <c r="K185" t="s">
        <v>2688</v>
      </c>
      <c r="L185" s="4"/>
      <c r="M185">
        <v>18022</v>
      </c>
      <c r="N185">
        <v>14583</v>
      </c>
      <c r="O185" t="s">
        <v>3086</v>
      </c>
    </row>
    <row r="186" spans="1:15" x14ac:dyDescent="0.3">
      <c r="A186" t="s">
        <v>1644</v>
      </c>
      <c r="B186">
        <v>100222</v>
      </c>
      <c r="C186" s="117" t="s">
        <v>1645</v>
      </c>
      <c r="D186" s="3" t="s">
        <v>1167</v>
      </c>
      <c r="E186" s="3" t="s">
        <v>1138</v>
      </c>
      <c r="F186" s="3" t="s">
        <v>1167</v>
      </c>
      <c r="G186" s="3" t="s">
        <v>600</v>
      </c>
      <c r="H186" s="3" t="s">
        <v>1164</v>
      </c>
      <c r="I186" s="3" t="s">
        <v>1646</v>
      </c>
      <c r="J186" s="118" t="s">
        <v>1163</v>
      </c>
      <c r="K186" t="s">
        <v>2690</v>
      </c>
      <c r="L186" s="4">
        <v>21916</v>
      </c>
      <c r="M186">
        <v>40603</v>
      </c>
      <c r="N186">
        <v>36090</v>
      </c>
      <c r="O186" t="s">
        <v>3088</v>
      </c>
    </row>
    <row r="187" spans="1:15" x14ac:dyDescent="0.3">
      <c r="A187" t="s">
        <v>1647</v>
      </c>
      <c r="B187">
        <v>100252</v>
      </c>
      <c r="C187" s="117" t="s">
        <v>1648</v>
      </c>
      <c r="D187" s="3" t="s">
        <v>1941</v>
      </c>
      <c r="E187" s="3" t="s">
        <v>1138</v>
      </c>
      <c r="F187" s="3" t="s">
        <v>1162</v>
      </c>
      <c r="G187" s="3" t="s">
        <v>600</v>
      </c>
      <c r="H187" s="3" t="s">
        <v>1164</v>
      </c>
      <c r="I187" s="3" t="s">
        <v>1649</v>
      </c>
      <c r="J187" s="118" t="s">
        <v>1163</v>
      </c>
      <c r="K187" t="s">
        <v>2691</v>
      </c>
      <c r="L187" s="4"/>
      <c r="M187">
        <v>10832</v>
      </c>
      <c r="N187">
        <v>8523</v>
      </c>
      <c r="O187" t="s">
        <v>3089</v>
      </c>
    </row>
    <row r="188" spans="1:15" x14ac:dyDescent="0.3">
      <c r="A188" t="s">
        <v>1650</v>
      </c>
      <c r="B188">
        <v>100267</v>
      </c>
      <c r="C188" s="117" t="s">
        <v>1650</v>
      </c>
      <c r="D188" s="3" t="s">
        <v>1315</v>
      </c>
      <c r="E188" s="3" t="s">
        <v>1138</v>
      </c>
      <c r="F188" s="3" t="s">
        <v>1315</v>
      </c>
      <c r="G188" s="3" t="s">
        <v>600</v>
      </c>
      <c r="H188" s="3" t="s">
        <v>1164</v>
      </c>
      <c r="I188" s="3" t="s">
        <v>3261</v>
      </c>
      <c r="J188" s="118" t="s">
        <v>1163</v>
      </c>
      <c r="K188" t="s">
        <v>2657</v>
      </c>
      <c r="L188" s="4">
        <v>32509</v>
      </c>
      <c r="M188">
        <v>107661</v>
      </c>
      <c r="N188">
        <v>99714</v>
      </c>
      <c r="O188" t="s">
        <v>3090</v>
      </c>
    </row>
    <row r="189" spans="1:15" x14ac:dyDescent="0.3">
      <c r="A189" t="s">
        <v>1651</v>
      </c>
      <c r="B189">
        <v>100287</v>
      </c>
      <c r="C189" s="117" t="s">
        <v>1652</v>
      </c>
      <c r="D189" s="3" t="s">
        <v>1944</v>
      </c>
      <c r="E189" s="3" t="s">
        <v>1138</v>
      </c>
      <c r="F189" s="3" t="s">
        <v>1162</v>
      </c>
      <c r="G189" s="3" t="s">
        <v>600</v>
      </c>
      <c r="H189" s="3" t="s">
        <v>1164</v>
      </c>
      <c r="I189" s="3" t="s">
        <v>3262</v>
      </c>
      <c r="J189" s="118" t="s">
        <v>1163</v>
      </c>
      <c r="K189" t="s">
        <v>2694</v>
      </c>
      <c r="L189" s="4">
        <v>1</v>
      </c>
      <c r="M189">
        <v>8356</v>
      </c>
      <c r="N189">
        <v>7545</v>
      </c>
      <c r="O189" t="s">
        <v>3091</v>
      </c>
    </row>
    <row r="190" spans="1:15" x14ac:dyDescent="0.3">
      <c r="A190" t="s">
        <v>2692</v>
      </c>
      <c r="B190">
        <v>100023</v>
      </c>
      <c r="C190" s="117" t="s">
        <v>2693</v>
      </c>
      <c r="D190" s="3" t="s">
        <v>1946</v>
      </c>
      <c r="E190" s="3" t="s">
        <v>1138</v>
      </c>
      <c r="F190" s="3" t="s">
        <v>1171</v>
      </c>
      <c r="G190" s="3" t="s">
        <v>600</v>
      </c>
      <c r="H190" s="3" t="s">
        <v>1164</v>
      </c>
      <c r="I190" s="3" t="s">
        <v>1653</v>
      </c>
      <c r="J190" s="118" t="s">
        <v>1163</v>
      </c>
      <c r="K190" t="s">
        <v>2527</v>
      </c>
      <c r="L190" s="4"/>
      <c r="M190">
        <v>0</v>
      </c>
      <c r="N190">
        <v>0</v>
      </c>
      <c r="O190" t="s">
        <v>3091</v>
      </c>
    </row>
    <row r="191" spans="1:15" x14ac:dyDescent="0.3">
      <c r="A191" t="s">
        <v>1654</v>
      </c>
      <c r="B191">
        <v>100127</v>
      </c>
      <c r="C191" s="117" t="s">
        <v>1655</v>
      </c>
      <c r="D191" s="3" t="s">
        <v>1943</v>
      </c>
      <c r="E191" s="3" t="s">
        <v>1138</v>
      </c>
      <c r="F191" s="3" t="s">
        <v>1171</v>
      </c>
      <c r="G191" s="3" t="s">
        <v>600</v>
      </c>
      <c r="H191" s="3" t="s">
        <v>1164</v>
      </c>
      <c r="I191" s="3" t="s">
        <v>1656</v>
      </c>
      <c r="J191" s="118" t="s">
        <v>1163</v>
      </c>
      <c r="K191" t="s">
        <v>2695</v>
      </c>
      <c r="L191" s="4"/>
      <c r="M191">
        <v>5162</v>
      </c>
      <c r="N191">
        <v>4220</v>
      </c>
      <c r="O191" t="s">
        <v>3092</v>
      </c>
    </row>
    <row r="192" spans="1:15" x14ac:dyDescent="0.3">
      <c r="A192" t="s">
        <v>1657</v>
      </c>
      <c r="B192">
        <v>100138</v>
      </c>
      <c r="C192" s="117" t="s">
        <v>3093</v>
      </c>
      <c r="D192" s="3" t="s">
        <v>1943</v>
      </c>
      <c r="E192" s="3" t="s">
        <v>1138</v>
      </c>
      <c r="F192" s="3" t="s">
        <v>1171</v>
      </c>
      <c r="G192" s="3" t="s">
        <v>600</v>
      </c>
      <c r="H192" s="3" t="s">
        <v>1164</v>
      </c>
      <c r="I192" s="3" t="s">
        <v>1658</v>
      </c>
      <c r="J192" s="118" t="s">
        <v>1163</v>
      </c>
      <c r="K192" t="s">
        <v>2696</v>
      </c>
      <c r="L192" s="4">
        <v>32143</v>
      </c>
      <c r="M192">
        <v>107790</v>
      </c>
      <c r="N192">
        <v>104763</v>
      </c>
      <c r="O192" t="s">
        <v>3094</v>
      </c>
    </row>
    <row r="193" spans="1:15" x14ac:dyDescent="0.3">
      <c r="A193" t="s">
        <v>1659</v>
      </c>
      <c r="B193">
        <v>100085</v>
      </c>
      <c r="C193" s="117" t="s">
        <v>1660</v>
      </c>
      <c r="D193" s="3" t="s">
        <v>1943</v>
      </c>
      <c r="E193" s="3" t="s">
        <v>1138</v>
      </c>
      <c r="F193" s="3" t="s">
        <v>1171</v>
      </c>
      <c r="G193" s="3" t="s">
        <v>600</v>
      </c>
      <c r="H193" s="3" t="s">
        <v>1164</v>
      </c>
      <c r="I193" s="3" t="s">
        <v>1661</v>
      </c>
      <c r="J193" s="118" t="s">
        <v>1163</v>
      </c>
      <c r="K193" t="s">
        <v>2697</v>
      </c>
      <c r="L193" s="4">
        <v>8037</v>
      </c>
      <c r="M193">
        <v>14264</v>
      </c>
      <c r="N193">
        <v>11854</v>
      </c>
      <c r="O193" t="s">
        <v>3095</v>
      </c>
    </row>
    <row r="194" spans="1:15" x14ac:dyDescent="0.3">
      <c r="A194" t="s">
        <v>2698</v>
      </c>
      <c r="B194">
        <v>100112</v>
      </c>
      <c r="C194" s="117" t="s">
        <v>2699</v>
      </c>
      <c r="D194" s="3" t="s">
        <v>1946</v>
      </c>
      <c r="E194" s="3" t="s">
        <v>1138</v>
      </c>
      <c r="F194" s="3" t="s">
        <v>1171</v>
      </c>
      <c r="G194" s="3" t="s">
        <v>600</v>
      </c>
      <c r="H194" s="3" t="s">
        <v>1164</v>
      </c>
      <c r="I194" s="3" t="s">
        <v>1661</v>
      </c>
      <c r="J194" s="118" t="s">
        <v>1163</v>
      </c>
      <c r="K194" t="s">
        <v>2527</v>
      </c>
      <c r="L194" s="4">
        <v>35796</v>
      </c>
      <c r="M194">
        <v>358</v>
      </c>
      <c r="N194">
        <v>257</v>
      </c>
      <c r="O194" t="s">
        <v>3095</v>
      </c>
    </row>
    <row r="195" spans="1:15" x14ac:dyDescent="0.3">
      <c r="A195" t="s">
        <v>1662</v>
      </c>
      <c r="B195">
        <v>100275</v>
      </c>
      <c r="C195" s="117" t="s">
        <v>1663</v>
      </c>
      <c r="D195" s="3" t="s">
        <v>1942</v>
      </c>
      <c r="E195" s="3" t="s">
        <v>1138</v>
      </c>
      <c r="F195" s="3" t="s">
        <v>1162</v>
      </c>
      <c r="G195" s="3" t="s">
        <v>600</v>
      </c>
      <c r="H195" s="3" t="s">
        <v>1164</v>
      </c>
      <c r="I195" s="3" t="s">
        <v>3096</v>
      </c>
      <c r="J195" s="118" t="s">
        <v>1163</v>
      </c>
      <c r="K195" t="s">
        <v>2700</v>
      </c>
      <c r="L195" s="4">
        <v>22647</v>
      </c>
      <c r="M195">
        <v>57013</v>
      </c>
      <c r="N195">
        <v>52405</v>
      </c>
      <c r="O195" t="s">
        <v>3097</v>
      </c>
    </row>
    <row r="196" spans="1:15" x14ac:dyDescent="0.3">
      <c r="A196" t="s">
        <v>1664</v>
      </c>
      <c r="B196">
        <v>100291</v>
      </c>
      <c r="C196" s="117" t="s">
        <v>1665</v>
      </c>
      <c r="D196" s="3" t="s">
        <v>1946</v>
      </c>
      <c r="E196" s="3" t="s">
        <v>1138</v>
      </c>
      <c r="F196" s="3" t="s">
        <v>1201</v>
      </c>
      <c r="G196" s="3" t="s">
        <v>600</v>
      </c>
      <c r="H196" s="3" t="s">
        <v>1159</v>
      </c>
      <c r="I196" s="3" t="s">
        <v>1666</v>
      </c>
      <c r="J196" s="118" t="s">
        <v>1388</v>
      </c>
      <c r="K196" t="s">
        <v>2527</v>
      </c>
      <c r="L196" s="4"/>
      <c r="O196" t="s">
        <v>2955</v>
      </c>
    </row>
    <row r="197" spans="1:15" x14ac:dyDescent="0.3">
      <c r="A197" t="s">
        <v>1667</v>
      </c>
      <c r="B197">
        <v>100034</v>
      </c>
      <c r="C197" s="117" t="s">
        <v>1668</v>
      </c>
      <c r="D197" s="3" t="s">
        <v>1941</v>
      </c>
      <c r="E197" s="3" t="s">
        <v>1138</v>
      </c>
      <c r="F197" s="3" t="s">
        <v>1162</v>
      </c>
      <c r="G197" s="3" t="s">
        <v>600</v>
      </c>
      <c r="H197" s="3" t="s">
        <v>1164</v>
      </c>
      <c r="I197" s="3" t="s">
        <v>1669</v>
      </c>
      <c r="J197" s="118" t="s">
        <v>1163</v>
      </c>
      <c r="K197" t="s">
        <v>2701</v>
      </c>
      <c r="L197" s="4"/>
      <c r="M197">
        <v>10446</v>
      </c>
      <c r="N197">
        <v>8893</v>
      </c>
      <c r="O197" t="s">
        <v>3098</v>
      </c>
    </row>
    <row r="198" spans="1:15" x14ac:dyDescent="0.3">
      <c r="A198" t="s">
        <v>1676</v>
      </c>
      <c r="B198">
        <v>100099</v>
      </c>
      <c r="C198" s="117" t="s">
        <v>1677</v>
      </c>
      <c r="D198" s="3" t="s">
        <v>1941</v>
      </c>
      <c r="E198" s="3" t="s">
        <v>1138</v>
      </c>
      <c r="F198" s="3" t="s">
        <v>1162</v>
      </c>
      <c r="G198" s="3" t="s">
        <v>600</v>
      </c>
      <c r="H198" s="3" t="s">
        <v>1164</v>
      </c>
      <c r="I198" s="3" t="s">
        <v>1678</v>
      </c>
      <c r="J198" s="118" t="s">
        <v>1163</v>
      </c>
      <c r="K198" t="s">
        <v>2705</v>
      </c>
      <c r="L198" s="4"/>
      <c r="M198">
        <v>20904</v>
      </c>
      <c r="N198">
        <v>14812</v>
      </c>
      <c r="O198" t="s">
        <v>3109</v>
      </c>
    </row>
    <row r="199" spans="1:15" x14ac:dyDescent="0.3">
      <c r="A199" t="s">
        <v>1673</v>
      </c>
      <c r="B199">
        <v>100314</v>
      </c>
      <c r="C199" s="117" t="s">
        <v>1674</v>
      </c>
      <c r="D199" s="3" t="s">
        <v>1946</v>
      </c>
      <c r="E199" s="3" t="s">
        <v>30</v>
      </c>
      <c r="F199" s="3" t="s">
        <v>1157</v>
      </c>
      <c r="G199" s="3" t="s">
        <v>600</v>
      </c>
      <c r="H199" s="3" t="s">
        <v>1159</v>
      </c>
      <c r="I199" s="3" t="s">
        <v>1675</v>
      </c>
      <c r="J199" s="118" t="s">
        <v>1388</v>
      </c>
      <c r="K199" t="s">
        <v>2527</v>
      </c>
      <c r="L199" s="4"/>
      <c r="O199" t="s">
        <v>2527</v>
      </c>
    </row>
    <row r="200" spans="1:15" x14ac:dyDescent="0.3">
      <c r="A200" t="s">
        <v>1670</v>
      </c>
      <c r="B200">
        <v>100015</v>
      </c>
      <c r="C200" s="117" t="s">
        <v>3099</v>
      </c>
      <c r="D200" s="3" t="s">
        <v>1946</v>
      </c>
      <c r="E200" s="3" t="s">
        <v>30</v>
      </c>
      <c r="F200" s="3" t="s">
        <v>1221</v>
      </c>
      <c r="G200" s="3" t="s">
        <v>600</v>
      </c>
      <c r="H200" s="3" t="s">
        <v>1164</v>
      </c>
      <c r="I200" s="3" t="s">
        <v>3100</v>
      </c>
      <c r="J200" s="118" t="s">
        <v>1361</v>
      </c>
      <c r="K200" t="s">
        <v>2702</v>
      </c>
      <c r="L200" s="4">
        <v>7306</v>
      </c>
      <c r="M200">
        <v>18629</v>
      </c>
      <c r="N200">
        <v>16346</v>
      </c>
      <c r="O200" t="s">
        <v>3101</v>
      </c>
    </row>
    <row r="201" spans="1:15" x14ac:dyDescent="0.3">
      <c r="A201" t="s">
        <v>7</v>
      </c>
      <c r="B201">
        <v>100152</v>
      </c>
      <c r="C201" s="117" t="s">
        <v>3102</v>
      </c>
      <c r="D201" s="3" t="s">
        <v>1944</v>
      </c>
      <c r="E201" s="3" t="s">
        <v>30</v>
      </c>
      <c r="F201" s="3" t="s">
        <v>1162</v>
      </c>
      <c r="G201" s="3" t="s">
        <v>600</v>
      </c>
      <c r="H201" s="3" t="s">
        <v>1164</v>
      </c>
      <c r="I201" s="3" t="s">
        <v>3103</v>
      </c>
      <c r="J201" s="118" t="s">
        <v>1361</v>
      </c>
      <c r="K201" t="s">
        <v>2703</v>
      </c>
      <c r="L201" s="4">
        <v>10228</v>
      </c>
      <c r="M201">
        <v>140897</v>
      </c>
      <c r="N201">
        <v>125343</v>
      </c>
      <c r="O201" t="s">
        <v>3080</v>
      </c>
    </row>
    <row r="202" spans="1:15" x14ac:dyDescent="0.3">
      <c r="A202" t="s">
        <v>1672</v>
      </c>
      <c r="B202">
        <v>100128</v>
      </c>
      <c r="C202" s="117" t="s">
        <v>3107</v>
      </c>
      <c r="D202" s="3" t="s">
        <v>1946</v>
      </c>
      <c r="E202" s="3" t="s">
        <v>30</v>
      </c>
      <c r="F202" s="3" t="s">
        <v>1221</v>
      </c>
      <c r="G202" s="3" t="s">
        <v>600</v>
      </c>
      <c r="H202" s="3" t="s">
        <v>1164</v>
      </c>
      <c r="I202" s="3" t="s">
        <v>3103</v>
      </c>
      <c r="J202" s="118" t="s">
        <v>1361</v>
      </c>
      <c r="K202" t="s">
        <v>2703</v>
      </c>
      <c r="L202" s="4">
        <v>32509</v>
      </c>
      <c r="M202">
        <v>117023</v>
      </c>
      <c r="N202">
        <v>112363</v>
      </c>
      <c r="O202" t="s">
        <v>3108</v>
      </c>
    </row>
    <row r="203" spans="1:15" x14ac:dyDescent="0.3">
      <c r="A203" t="s">
        <v>1671</v>
      </c>
      <c r="B203">
        <v>100102</v>
      </c>
      <c r="C203" s="117" t="s">
        <v>3104</v>
      </c>
      <c r="D203" s="3" t="s">
        <v>1943</v>
      </c>
      <c r="E203" s="3" t="s">
        <v>30</v>
      </c>
      <c r="F203" s="3" t="s">
        <v>1201</v>
      </c>
      <c r="G203" s="3" t="s">
        <v>600</v>
      </c>
      <c r="H203" s="3" t="s">
        <v>1164</v>
      </c>
      <c r="I203" s="3" t="s">
        <v>3105</v>
      </c>
      <c r="J203" s="118" t="s">
        <v>1361</v>
      </c>
      <c r="K203" t="s">
        <v>2704</v>
      </c>
      <c r="L203" s="4">
        <v>25569</v>
      </c>
      <c r="M203">
        <v>33861</v>
      </c>
      <c r="N203">
        <v>29623</v>
      </c>
      <c r="O203" t="s">
        <v>3106</v>
      </c>
    </row>
    <row r="204" spans="1:15" x14ac:dyDescent="0.3">
      <c r="A204" t="s">
        <v>1679</v>
      </c>
      <c r="B204">
        <v>100223</v>
      </c>
      <c r="C204" s="117" t="s">
        <v>1680</v>
      </c>
      <c r="D204" s="3" t="s">
        <v>1941</v>
      </c>
      <c r="E204" s="3" t="s">
        <v>1138</v>
      </c>
      <c r="F204" s="3" t="s">
        <v>1162</v>
      </c>
      <c r="G204" s="3" t="s">
        <v>600</v>
      </c>
      <c r="H204" s="3" t="s">
        <v>1164</v>
      </c>
      <c r="I204" s="3" t="s">
        <v>1681</v>
      </c>
      <c r="J204" s="118" t="s">
        <v>1163</v>
      </c>
      <c r="K204" t="s">
        <v>2706</v>
      </c>
      <c r="L204" s="4"/>
      <c r="M204">
        <v>19758</v>
      </c>
      <c r="N204">
        <v>15245</v>
      </c>
      <c r="O204" t="s">
        <v>3110</v>
      </c>
    </row>
    <row r="205" spans="1:15" x14ac:dyDescent="0.3">
      <c r="A205" t="s">
        <v>1682</v>
      </c>
      <c r="B205">
        <v>100253</v>
      </c>
      <c r="C205" s="117" t="s">
        <v>1683</v>
      </c>
      <c r="D205" s="3" t="s">
        <v>1941</v>
      </c>
      <c r="E205" s="3" t="s">
        <v>1138</v>
      </c>
      <c r="F205" s="3" t="s">
        <v>1162</v>
      </c>
      <c r="G205" s="3" t="s">
        <v>600</v>
      </c>
      <c r="H205" s="3" t="s">
        <v>1164</v>
      </c>
      <c r="I205" s="3" t="s">
        <v>1684</v>
      </c>
      <c r="J205" s="118" t="s">
        <v>1163</v>
      </c>
      <c r="K205" t="s">
        <v>2707</v>
      </c>
      <c r="L205" s="4">
        <v>10594</v>
      </c>
      <c r="M205">
        <v>19486</v>
      </c>
      <c r="N205">
        <v>15984</v>
      </c>
      <c r="O205" t="s">
        <v>3111</v>
      </c>
    </row>
    <row r="206" spans="1:15" x14ac:dyDescent="0.3">
      <c r="A206" t="s">
        <v>1685</v>
      </c>
      <c r="B206">
        <v>100288</v>
      </c>
      <c r="C206" s="117" t="s">
        <v>1686</v>
      </c>
      <c r="D206" s="3" t="s">
        <v>1941</v>
      </c>
      <c r="E206" s="3" t="s">
        <v>1138</v>
      </c>
      <c r="F206" s="3" t="s">
        <v>1189</v>
      </c>
      <c r="G206" s="3" t="s">
        <v>600</v>
      </c>
      <c r="H206" s="3" t="s">
        <v>1164</v>
      </c>
      <c r="I206" s="3" t="s">
        <v>1687</v>
      </c>
      <c r="J206" s="118" t="s">
        <v>1163</v>
      </c>
      <c r="K206" t="s">
        <v>2708</v>
      </c>
      <c r="L206" s="4">
        <v>23377</v>
      </c>
      <c r="M206">
        <v>207105</v>
      </c>
      <c r="N206">
        <v>188583</v>
      </c>
      <c r="O206" t="s">
        <v>3112</v>
      </c>
    </row>
    <row r="207" spans="1:15" x14ac:dyDescent="0.3">
      <c r="A207" t="s">
        <v>1719</v>
      </c>
      <c r="B207">
        <v>100052</v>
      </c>
      <c r="C207" s="117" t="s">
        <v>1720</v>
      </c>
      <c r="D207" s="3" t="s">
        <v>1946</v>
      </c>
      <c r="E207" s="3" t="s">
        <v>1138</v>
      </c>
      <c r="F207" s="3" t="s">
        <v>1331</v>
      </c>
      <c r="G207" s="3" t="s">
        <v>600</v>
      </c>
      <c r="H207" s="3" t="s">
        <v>1159</v>
      </c>
      <c r="I207" s="3" t="s">
        <v>1721</v>
      </c>
      <c r="J207" s="118" t="s">
        <v>1158</v>
      </c>
      <c r="K207" t="s">
        <v>2527</v>
      </c>
      <c r="L207" s="4"/>
      <c r="O207" t="s">
        <v>2955</v>
      </c>
    </row>
    <row r="208" spans="1:15" x14ac:dyDescent="0.3">
      <c r="A208" t="s">
        <v>1688</v>
      </c>
      <c r="B208">
        <v>100050</v>
      </c>
      <c r="C208" s="117" t="s">
        <v>1689</v>
      </c>
      <c r="D208" s="3" t="s">
        <v>1941</v>
      </c>
      <c r="E208" s="3" t="s">
        <v>1138</v>
      </c>
      <c r="F208" s="3" t="s">
        <v>1162</v>
      </c>
      <c r="G208" s="3" t="s">
        <v>600</v>
      </c>
      <c r="H208" s="3" t="s">
        <v>1164</v>
      </c>
      <c r="I208" s="3" t="s">
        <v>3263</v>
      </c>
      <c r="J208" s="118" t="s">
        <v>1163</v>
      </c>
      <c r="K208" t="s">
        <v>2709</v>
      </c>
      <c r="L208" s="4"/>
      <c r="M208">
        <v>25505</v>
      </c>
      <c r="N208">
        <v>22306</v>
      </c>
      <c r="O208" t="s">
        <v>3113</v>
      </c>
    </row>
    <row r="209" spans="1:15" x14ac:dyDescent="0.3">
      <c r="A209" t="s">
        <v>1690</v>
      </c>
      <c r="B209">
        <v>100158</v>
      </c>
      <c r="C209" s="117" t="s">
        <v>1691</v>
      </c>
      <c r="D209" s="3" t="s">
        <v>1941</v>
      </c>
      <c r="E209" s="3" t="s">
        <v>1138</v>
      </c>
      <c r="F209" s="3" t="s">
        <v>1162</v>
      </c>
      <c r="G209" s="3" t="s">
        <v>600</v>
      </c>
      <c r="H209" s="3" t="s">
        <v>1164</v>
      </c>
      <c r="I209" s="3" t="s">
        <v>3264</v>
      </c>
      <c r="J209" s="118" t="s">
        <v>1163</v>
      </c>
      <c r="K209" t="s">
        <v>2710</v>
      </c>
      <c r="L209" s="4"/>
      <c r="M209">
        <v>24667</v>
      </c>
      <c r="N209">
        <v>19261</v>
      </c>
      <c r="O209" t="s">
        <v>3114</v>
      </c>
    </row>
    <row r="210" spans="1:15" x14ac:dyDescent="0.3">
      <c r="A210" t="s">
        <v>1692</v>
      </c>
      <c r="B210">
        <v>100086</v>
      </c>
      <c r="C210" s="117" t="s">
        <v>1693</v>
      </c>
      <c r="D210" s="3" t="s">
        <v>1941</v>
      </c>
      <c r="E210" s="3" t="s">
        <v>1138</v>
      </c>
      <c r="F210" s="3" t="s">
        <v>1189</v>
      </c>
      <c r="G210" s="3" t="s">
        <v>600</v>
      </c>
      <c r="H210" s="3" t="s">
        <v>1164</v>
      </c>
      <c r="I210" s="3" t="s">
        <v>3265</v>
      </c>
      <c r="J210" s="118" t="s">
        <v>1163</v>
      </c>
      <c r="K210" t="s">
        <v>2711</v>
      </c>
      <c r="L210" s="4">
        <v>25934</v>
      </c>
      <c r="M210">
        <v>123132</v>
      </c>
      <c r="N210">
        <v>99865</v>
      </c>
      <c r="O210" t="s">
        <v>3115</v>
      </c>
    </row>
    <row r="211" spans="1:15" x14ac:dyDescent="0.3">
      <c r="A211" t="s">
        <v>488</v>
      </c>
      <c r="B211">
        <v>100181</v>
      </c>
      <c r="C211" s="117" t="s">
        <v>1694</v>
      </c>
      <c r="D211" s="3" t="s">
        <v>1167</v>
      </c>
      <c r="E211" s="3" t="s">
        <v>1138</v>
      </c>
      <c r="F211" s="3" t="s">
        <v>1167</v>
      </c>
      <c r="G211" s="3" t="s">
        <v>600</v>
      </c>
      <c r="H211" s="3" t="s">
        <v>1164</v>
      </c>
      <c r="I211" s="3" t="s">
        <v>1325</v>
      </c>
      <c r="J211" s="118" t="s">
        <v>1163</v>
      </c>
      <c r="K211" t="s">
        <v>2712</v>
      </c>
      <c r="L211" s="4">
        <v>18629</v>
      </c>
      <c r="M211">
        <v>41254</v>
      </c>
      <c r="N211">
        <v>35143</v>
      </c>
      <c r="O211" t="s">
        <v>2978</v>
      </c>
    </row>
    <row r="212" spans="1:15" x14ac:dyDescent="0.3">
      <c r="A212" t="s">
        <v>1698</v>
      </c>
      <c r="B212">
        <v>100210</v>
      </c>
      <c r="C212" s="117" t="s">
        <v>1699</v>
      </c>
      <c r="D212" s="3" t="s">
        <v>1941</v>
      </c>
      <c r="E212" s="3" t="s">
        <v>1138</v>
      </c>
      <c r="F212" s="3" t="s">
        <v>1162</v>
      </c>
      <c r="G212" s="3" t="s">
        <v>600</v>
      </c>
      <c r="H212" s="3" t="s">
        <v>1164</v>
      </c>
      <c r="I212" s="3" t="s">
        <v>3118</v>
      </c>
      <c r="J212" s="118" t="s">
        <v>1163</v>
      </c>
      <c r="K212" t="s">
        <v>2713</v>
      </c>
      <c r="L212" s="4"/>
      <c r="M212">
        <v>13409</v>
      </c>
      <c r="N212">
        <v>11481</v>
      </c>
      <c r="O212" t="s">
        <v>3119</v>
      </c>
    </row>
    <row r="213" spans="1:15" x14ac:dyDescent="0.3">
      <c r="A213" t="s">
        <v>1700</v>
      </c>
      <c r="B213">
        <v>100276</v>
      </c>
      <c r="C213" s="117" t="s">
        <v>1701</v>
      </c>
      <c r="D213" s="3" t="s">
        <v>1945</v>
      </c>
      <c r="E213" s="3" t="s">
        <v>1138</v>
      </c>
      <c r="F213" s="3" t="s">
        <v>1406</v>
      </c>
      <c r="G213" s="3" t="s">
        <v>600</v>
      </c>
      <c r="H213" s="3" t="s">
        <v>1164</v>
      </c>
      <c r="I213" s="3" t="s">
        <v>1702</v>
      </c>
      <c r="J213" s="118" t="s">
        <v>1163</v>
      </c>
      <c r="K213" t="s">
        <v>2714</v>
      </c>
      <c r="L213" s="4">
        <v>18629</v>
      </c>
      <c r="M213">
        <v>100097</v>
      </c>
      <c r="N213">
        <v>90185</v>
      </c>
      <c r="O213" t="s">
        <v>3120</v>
      </c>
    </row>
    <row r="214" spans="1:15" x14ac:dyDescent="0.3">
      <c r="A214" t="s">
        <v>1703</v>
      </c>
      <c r="B214">
        <v>100035</v>
      </c>
      <c r="C214" s="117" t="s">
        <v>3121</v>
      </c>
      <c r="D214" s="3" t="s">
        <v>1944</v>
      </c>
      <c r="E214" s="3" t="s">
        <v>30</v>
      </c>
      <c r="F214" s="3" t="s">
        <v>1162</v>
      </c>
      <c r="G214" s="3" t="s">
        <v>600</v>
      </c>
      <c r="H214" s="3" t="s">
        <v>1164</v>
      </c>
      <c r="I214" s="3" t="s">
        <v>3122</v>
      </c>
      <c r="J214" s="118" t="s">
        <v>1361</v>
      </c>
      <c r="K214" t="s">
        <v>2715</v>
      </c>
      <c r="L214" s="4">
        <v>732</v>
      </c>
      <c r="M214">
        <v>105968</v>
      </c>
      <c r="N214">
        <v>93768</v>
      </c>
      <c r="O214" t="s">
        <v>3123</v>
      </c>
    </row>
    <row r="215" spans="1:15" x14ac:dyDescent="0.3">
      <c r="A215" t="s">
        <v>1707</v>
      </c>
      <c r="B215">
        <v>100268</v>
      </c>
      <c r="C215" s="117" t="s">
        <v>1708</v>
      </c>
      <c r="D215" s="3" t="s">
        <v>1941</v>
      </c>
      <c r="E215" s="3" t="s">
        <v>1138</v>
      </c>
      <c r="F215" s="3" t="s">
        <v>1162</v>
      </c>
      <c r="G215" s="3" t="s">
        <v>600</v>
      </c>
      <c r="H215" s="3" t="s">
        <v>1164</v>
      </c>
      <c r="I215" s="3" t="s">
        <v>1709</v>
      </c>
      <c r="J215" s="118" t="s">
        <v>1163</v>
      </c>
      <c r="K215" t="s">
        <v>2718</v>
      </c>
      <c r="L215" s="4">
        <v>5480</v>
      </c>
      <c r="M215">
        <v>7954</v>
      </c>
      <c r="N215">
        <v>6385</v>
      </c>
      <c r="O215" t="s">
        <v>3127</v>
      </c>
    </row>
    <row r="216" spans="1:15" x14ac:dyDescent="0.3">
      <c r="A216" t="s">
        <v>1696</v>
      </c>
      <c r="B216">
        <v>100114</v>
      </c>
      <c r="C216" s="117" t="s">
        <v>1697</v>
      </c>
      <c r="D216" s="3" t="s">
        <v>1944</v>
      </c>
      <c r="E216" s="3" t="s">
        <v>1138</v>
      </c>
      <c r="F216" s="3" t="s">
        <v>1162</v>
      </c>
      <c r="G216" s="3" t="s">
        <v>600</v>
      </c>
      <c r="H216" s="3" t="s">
        <v>1164</v>
      </c>
      <c r="I216" s="3" t="s">
        <v>3116</v>
      </c>
      <c r="J216" s="118" t="s">
        <v>1163</v>
      </c>
      <c r="K216" t="s">
        <v>2560</v>
      </c>
      <c r="L216" s="4">
        <v>38991</v>
      </c>
      <c r="M216">
        <v>172455</v>
      </c>
      <c r="N216">
        <v>142560</v>
      </c>
      <c r="O216" t="s">
        <v>3117</v>
      </c>
    </row>
    <row r="217" spans="1:15" x14ac:dyDescent="0.3">
      <c r="A217" t="s">
        <v>1704</v>
      </c>
      <c r="B217">
        <v>100060</v>
      </c>
      <c r="C217" s="117" t="s">
        <v>1705</v>
      </c>
      <c r="D217" s="3" t="s">
        <v>1167</v>
      </c>
      <c r="E217" s="3" t="s">
        <v>1138</v>
      </c>
      <c r="F217" s="3" t="s">
        <v>1167</v>
      </c>
      <c r="G217" s="3" t="s">
        <v>600</v>
      </c>
      <c r="H217" s="3" t="s">
        <v>1164</v>
      </c>
      <c r="I217" s="3" t="s">
        <v>3266</v>
      </c>
      <c r="J217" s="118" t="s">
        <v>1163</v>
      </c>
      <c r="K217" t="s">
        <v>2716</v>
      </c>
      <c r="L217" s="4"/>
      <c r="M217">
        <v>18872</v>
      </c>
      <c r="N217">
        <v>14810</v>
      </c>
      <c r="O217" t="s">
        <v>2980</v>
      </c>
    </row>
    <row r="218" spans="1:15" x14ac:dyDescent="0.3">
      <c r="A218" t="s">
        <v>1710</v>
      </c>
      <c r="B218">
        <v>100170</v>
      </c>
      <c r="C218" s="117" t="s">
        <v>1711</v>
      </c>
      <c r="D218" s="3" t="s">
        <v>1941</v>
      </c>
      <c r="E218" s="3" t="s">
        <v>1138</v>
      </c>
      <c r="F218" s="3" t="s">
        <v>1162</v>
      </c>
      <c r="G218" s="3" t="s">
        <v>600</v>
      </c>
      <c r="H218" s="3" t="s">
        <v>1164</v>
      </c>
      <c r="I218" s="3" t="s">
        <v>1712</v>
      </c>
      <c r="J218" s="118" t="s">
        <v>1163</v>
      </c>
      <c r="K218" t="s">
        <v>2719</v>
      </c>
      <c r="L218" s="4">
        <v>2801</v>
      </c>
      <c r="M218">
        <v>15790</v>
      </c>
      <c r="N218">
        <v>12693</v>
      </c>
      <c r="O218" t="s">
        <v>3128</v>
      </c>
    </row>
    <row r="219" spans="1:15" x14ac:dyDescent="0.3">
      <c r="A219" t="s">
        <v>1706</v>
      </c>
      <c r="B219">
        <v>100228</v>
      </c>
      <c r="C219" s="117" t="s">
        <v>3124</v>
      </c>
      <c r="D219" s="3" t="s">
        <v>1946</v>
      </c>
      <c r="E219" s="3" t="s">
        <v>1138</v>
      </c>
      <c r="F219" s="3" t="s">
        <v>1162</v>
      </c>
      <c r="G219" s="3" t="s">
        <v>600</v>
      </c>
      <c r="H219" s="3" t="s">
        <v>1164</v>
      </c>
      <c r="I219" s="3" t="s">
        <v>3125</v>
      </c>
      <c r="J219" s="118" t="s">
        <v>1388</v>
      </c>
      <c r="K219" t="s">
        <v>2717</v>
      </c>
      <c r="L219" s="4">
        <v>30317</v>
      </c>
      <c r="M219">
        <v>207410</v>
      </c>
      <c r="N219">
        <v>183243</v>
      </c>
      <c r="O219" t="s">
        <v>3126</v>
      </c>
    </row>
    <row r="220" spans="1:15" x14ac:dyDescent="0.3">
      <c r="A220" t="s">
        <v>3382</v>
      </c>
      <c r="B220">
        <v>100322</v>
      </c>
      <c r="C220" s="117" t="s">
        <v>3383</v>
      </c>
      <c r="D220" s="3" t="s">
        <v>1946</v>
      </c>
      <c r="E220" s="3" t="s">
        <v>30</v>
      </c>
      <c r="F220" s="3" t="s">
        <v>1221</v>
      </c>
      <c r="G220" s="3" t="s">
        <v>1235</v>
      </c>
      <c r="H220" s="3" t="s">
        <v>1159</v>
      </c>
      <c r="I220" s="3" t="s">
        <v>3384</v>
      </c>
      <c r="J220" s="118" t="s">
        <v>1361</v>
      </c>
      <c r="K220" t="s">
        <v>2527</v>
      </c>
      <c r="L220" s="4"/>
      <c r="O220" t="s">
        <v>2527</v>
      </c>
    </row>
    <row r="221" spans="1:15" x14ac:dyDescent="0.3">
      <c r="A221" t="s">
        <v>1713</v>
      </c>
      <c r="B221">
        <v>100153</v>
      </c>
      <c r="C221" s="117" t="s">
        <v>1714</v>
      </c>
      <c r="D221" s="3" t="s">
        <v>1941</v>
      </c>
      <c r="E221" s="3" t="s">
        <v>1138</v>
      </c>
      <c r="F221" s="3" t="s">
        <v>1162</v>
      </c>
      <c r="G221" s="3" t="s">
        <v>600</v>
      </c>
      <c r="H221" s="3" t="s">
        <v>1164</v>
      </c>
      <c r="I221" s="3" t="s">
        <v>1715</v>
      </c>
      <c r="J221" s="118" t="s">
        <v>1163</v>
      </c>
      <c r="K221" t="s">
        <v>2720</v>
      </c>
      <c r="L221" s="4">
        <v>24108</v>
      </c>
      <c r="M221">
        <v>10125</v>
      </c>
      <c r="N221">
        <v>8809</v>
      </c>
      <c r="O221" t="s">
        <v>3129</v>
      </c>
    </row>
    <row r="222" spans="1:15" x14ac:dyDescent="0.3">
      <c r="A222" t="s">
        <v>2722</v>
      </c>
      <c r="B222">
        <v>100244</v>
      </c>
      <c r="C222" s="117" t="s">
        <v>2723</v>
      </c>
      <c r="D222" s="3" t="s">
        <v>1946</v>
      </c>
      <c r="E222" s="3" t="s">
        <v>1138</v>
      </c>
      <c r="F222" s="3" t="s">
        <v>1315</v>
      </c>
      <c r="G222" s="3" t="s">
        <v>600</v>
      </c>
      <c r="H222" s="3" t="s">
        <v>1164</v>
      </c>
      <c r="I222" s="3" t="s">
        <v>1577</v>
      </c>
      <c r="J222" s="118" t="s">
        <v>1163</v>
      </c>
      <c r="K222" t="s">
        <v>2527</v>
      </c>
      <c r="L222" s="4"/>
      <c r="M222">
        <v>198</v>
      </c>
      <c r="N222">
        <v>175</v>
      </c>
      <c r="O222" t="s">
        <v>3131</v>
      </c>
    </row>
    <row r="223" spans="1:15" x14ac:dyDescent="0.3">
      <c r="A223" t="s">
        <v>1716</v>
      </c>
      <c r="B223">
        <v>100196</v>
      </c>
      <c r="C223" s="117" t="s">
        <v>1717</v>
      </c>
      <c r="D223" s="3" t="s">
        <v>1944</v>
      </c>
      <c r="E223" s="3" t="s">
        <v>1138</v>
      </c>
      <c r="F223" s="3" t="s">
        <v>1162</v>
      </c>
      <c r="G223" s="3" t="s">
        <v>600</v>
      </c>
      <c r="H223" s="3" t="s">
        <v>1164</v>
      </c>
      <c r="I223" s="3" t="s">
        <v>1718</v>
      </c>
      <c r="J223" s="118" t="s">
        <v>1163</v>
      </c>
      <c r="K223" t="s">
        <v>2721</v>
      </c>
      <c r="L223" s="4"/>
      <c r="M223">
        <v>15724</v>
      </c>
      <c r="N223">
        <v>13078</v>
      </c>
      <c r="O223" t="s">
        <v>3130</v>
      </c>
    </row>
    <row r="224" spans="1:15" x14ac:dyDescent="0.3">
      <c r="A224" t="s">
        <v>1735</v>
      </c>
      <c r="B224">
        <v>100224</v>
      </c>
      <c r="C224" s="117" t="s">
        <v>1736</v>
      </c>
      <c r="D224" s="3" t="s">
        <v>1941</v>
      </c>
      <c r="E224" s="3" t="s">
        <v>1138</v>
      </c>
      <c r="F224" s="3" t="s">
        <v>1162</v>
      </c>
      <c r="G224" s="3" t="s">
        <v>600</v>
      </c>
      <c r="H224" s="3" t="s">
        <v>1164</v>
      </c>
      <c r="I224" s="3" t="s">
        <v>1737</v>
      </c>
      <c r="J224" s="118" t="s">
        <v>1163</v>
      </c>
      <c r="K224" t="s">
        <v>2730</v>
      </c>
      <c r="L224" s="4">
        <v>18264</v>
      </c>
      <c r="M224">
        <v>21313</v>
      </c>
      <c r="N224">
        <v>19327</v>
      </c>
      <c r="O224" t="s">
        <v>3137</v>
      </c>
    </row>
    <row r="225" spans="1:15" x14ac:dyDescent="0.3">
      <c r="A225" t="s">
        <v>1724</v>
      </c>
      <c r="B225">
        <v>100241</v>
      </c>
      <c r="C225" s="117" t="s">
        <v>1725</v>
      </c>
      <c r="D225" s="3" t="s">
        <v>1945</v>
      </c>
      <c r="E225" s="3" t="s">
        <v>1138</v>
      </c>
      <c r="F225" s="3" t="s">
        <v>1211</v>
      </c>
      <c r="G225" s="3" t="s">
        <v>600</v>
      </c>
      <c r="H225" s="3" t="s">
        <v>1164</v>
      </c>
      <c r="I225" s="3" t="s">
        <v>3267</v>
      </c>
      <c r="J225" s="118" t="s">
        <v>1163</v>
      </c>
      <c r="K225" t="s">
        <v>2726</v>
      </c>
      <c r="L225" s="4">
        <v>21551</v>
      </c>
      <c r="M225">
        <v>15984</v>
      </c>
      <c r="N225">
        <v>13848</v>
      </c>
      <c r="O225" t="s">
        <v>3134</v>
      </c>
    </row>
    <row r="226" spans="1:15" x14ac:dyDescent="0.3">
      <c r="A226" t="s">
        <v>1722</v>
      </c>
      <c r="B226">
        <v>100254</v>
      </c>
      <c r="C226" s="117" t="s">
        <v>1723</v>
      </c>
      <c r="D226" s="3" t="s">
        <v>1943</v>
      </c>
      <c r="E226" s="3" t="s">
        <v>1138</v>
      </c>
      <c r="F226" s="3" t="s">
        <v>1157</v>
      </c>
      <c r="G226" s="3" t="s">
        <v>1235</v>
      </c>
      <c r="H226" s="3" t="s">
        <v>1164</v>
      </c>
      <c r="I226" s="3" t="s">
        <v>3132</v>
      </c>
      <c r="J226" s="118" t="s">
        <v>1163</v>
      </c>
      <c r="K226" t="s">
        <v>2724</v>
      </c>
      <c r="L226" s="4">
        <v>29952</v>
      </c>
      <c r="M226">
        <v>1773</v>
      </c>
      <c r="N226">
        <v>1541</v>
      </c>
      <c r="O226" t="s">
        <v>3133</v>
      </c>
    </row>
    <row r="227" spans="1:15" x14ac:dyDescent="0.3">
      <c r="A227" t="s">
        <v>1726</v>
      </c>
      <c r="B227">
        <v>100289</v>
      </c>
      <c r="C227" s="117" t="s">
        <v>1727</v>
      </c>
      <c r="D227" s="3" t="s">
        <v>1941</v>
      </c>
      <c r="E227" s="3" t="s">
        <v>1138</v>
      </c>
      <c r="F227" s="3" t="s">
        <v>1162</v>
      </c>
      <c r="G227" s="3" t="s">
        <v>600</v>
      </c>
      <c r="H227" s="3" t="s">
        <v>1164</v>
      </c>
      <c r="I227" s="3" t="s">
        <v>1728</v>
      </c>
      <c r="J227" s="118" t="s">
        <v>1163</v>
      </c>
      <c r="K227" t="s">
        <v>2727</v>
      </c>
      <c r="L227" s="4">
        <v>10228</v>
      </c>
      <c r="M227">
        <v>10474</v>
      </c>
      <c r="N227">
        <v>7283</v>
      </c>
      <c r="O227" t="s">
        <v>3135</v>
      </c>
    </row>
    <row r="228" spans="1:15" x14ac:dyDescent="0.3">
      <c r="A228" t="s">
        <v>1902</v>
      </c>
      <c r="B228">
        <v>100318</v>
      </c>
      <c r="C228" s="117" t="s">
        <v>1903</v>
      </c>
      <c r="D228" s="3" t="s">
        <v>1946</v>
      </c>
      <c r="E228" s="3" t="s">
        <v>1138</v>
      </c>
      <c r="F228" s="3" t="s">
        <v>1221</v>
      </c>
      <c r="G228" s="3" t="s">
        <v>600</v>
      </c>
      <c r="H228" s="3" t="s">
        <v>1164</v>
      </c>
      <c r="I228" s="3" t="s">
        <v>3136</v>
      </c>
      <c r="J228" s="118" t="s">
        <v>1163</v>
      </c>
      <c r="K228" t="s">
        <v>2728</v>
      </c>
      <c r="L228" s="4">
        <v>1994</v>
      </c>
      <c r="M228">
        <v>10954</v>
      </c>
      <c r="N228">
        <v>9773</v>
      </c>
      <c r="O228" t="s">
        <v>2527</v>
      </c>
    </row>
    <row r="229" spans="1:15" x14ac:dyDescent="0.3">
      <c r="A229" t="s">
        <v>1729</v>
      </c>
      <c r="B229">
        <v>100024</v>
      </c>
      <c r="C229" s="117" t="s">
        <v>1730</v>
      </c>
      <c r="D229" s="3" t="s">
        <v>1946</v>
      </c>
      <c r="E229" s="3" t="s">
        <v>1138</v>
      </c>
      <c r="F229" s="3" t="s">
        <v>1175</v>
      </c>
      <c r="G229" s="3" t="s">
        <v>1235</v>
      </c>
      <c r="H229" s="3" t="s">
        <v>1164</v>
      </c>
      <c r="I229" s="3" t="s">
        <v>1731</v>
      </c>
      <c r="J229" s="118" t="s">
        <v>1163</v>
      </c>
      <c r="K229" t="s">
        <v>2574</v>
      </c>
      <c r="L229" s="4"/>
      <c r="M229">
        <v>2993</v>
      </c>
      <c r="N229">
        <v>2637</v>
      </c>
      <c r="O229" t="s">
        <v>2953</v>
      </c>
    </row>
    <row r="230" spans="1:15" x14ac:dyDescent="0.3">
      <c r="A230" t="s">
        <v>1732</v>
      </c>
      <c r="B230">
        <v>100051</v>
      </c>
      <c r="C230" s="117" t="s">
        <v>1733</v>
      </c>
      <c r="D230" s="3" t="s">
        <v>1167</v>
      </c>
      <c r="E230" s="3" t="s">
        <v>1138</v>
      </c>
      <c r="F230" s="3" t="s">
        <v>1167</v>
      </c>
      <c r="G230" s="3" t="s">
        <v>600</v>
      </c>
      <c r="H230" s="3" t="s">
        <v>1164</v>
      </c>
      <c r="I230" s="3" t="s">
        <v>1734</v>
      </c>
      <c r="J230" s="118" t="s">
        <v>1163</v>
      </c>
      <c r="K230" t="s">
        <v>2729</v>
      </c>
      <c r="L230" s="4">
        <v>3654</v>
      </c>
      <c r="M230">
        <v>24194</v>
      </c>
      <c r="N230">
        <v>18797</v>
      </c>
      <c r="O230" t="s">
        <v>2953</v>
      </c>
    </row>
    <row r="231" spans="1:15" x14ac:dyDescent="0.3">
      <c r="A231" t="s">
        <v>1741</v>
      </c>
      <c r="B231">
        <v>100182</v>
      </c>
      <c r="C231" s="117" t="s">
        <v>1742</v>
      </c>
      <c r="D231" s="3" t="s">
        <v>1943</v>
      </c>
      <c r="E231" s="3" t="s">
        <v>1138</v>
      </c>
      <c r="F231" s="3" t="s">
        <v>1201</v>
      </c>
      <c r="G231" s="3" t="s">
        <v>600</v>
      </c>
      <c r="H231" s="3" t="s">
        <v>1164</v>
      </c>
      <c r="I231" s="3" t="s">
        <v>3268</v>
      </c>
      <c r="J231" s="118" t="s">
        <v>1163</v>
      </c>
      <c r="K231" t="s">
        <v>2732</v>
      </c>
      <c r="L231" s="4"/>
      <c r="M231">
        <v>37099</v>
      </c>
      <c r="N231">
        <v>29104</v>
      </c>
      <c r="O231" t="s">
        <v>3139</v>
      </c>
    </row>
    <row r="232" spans="1:15" x14ac:dyDescent="0.3">
      <c r="A232" t="s">
        <v>1738</v>
      </c>
      <c r="B232">
        <v>100211</v>
      </c>
      <c r="C232" s="117" t="s">
        <v>1739</v>
      </c>
      <c r="D232" s="3" t="s">
        <v>1941</v>
      </c>
      <c r="E232" s="3" t="s">
        <v>1138</v>
      </c>
      <c r="F232" s="3" t="s">
        <v>1162</v>
      </c>
      <c r="G232" s="3" t="s">
        <v>600</v>
      </c>
      <c r="H232" s="3" t="s">
        <v>1164</v>
      </c>
      <c r="I232" s="3" t="s">
        <v>1740</v>
      </c>
      <c r="J232" s="118" t="s">
        <v>1163</v>
      </c>
      <c r="K232" t="s">
        <v>2731</v>
      </c>
      <c r="L232" s="4">
        <v>30682</v>
      </c>
      <c r="M232">
        <v>7772</v>
      </c>
      <c r="N232">
        <v>6559</v>
      </c>
      <c r="O232" t="s">
        <v>3138</v>
      </c>
    </row>
    <row r="233" spans="1:15" x14ac:dyDescent="0.3">
      <c r="A233" t="s">
        <v>1746</v>
      </c>
      <c r="B233">
        <v>100036</v>
      </c>
      <c r="C233" s="117" t="s">
        <v>1747</v>
      </c>
      <c r="D233" s="3" t="s">
        <v>1167</v>
      </c>
      <c r="E233" s="3" t="s">
        <v>1138</v>
      </c>
      <c r="F233" s="3" t="s">
        <v>1167</v>
      </c>
      <c r="G233" s="3" t="s">
        <v>600</v>
      </c>
      <c r="H233" s="3" t="s">
        <v>1164</v>
      </c>
      <c r="I233" s="3" t="s">
        <v>3269</v>
      </c>
      <c r="J233" s="118" t="s">
        <v>1163</v>
      </c>
      <c r="K233" t="s">
        <v>2734</v>
      </c>
      <c r="L233" s="4">
        <v>33239</v>
      </c>
      <c r="M233">
        <v>94663</v>
      </c>
      <c r="N233">
        <v>79618</v>
      </c>
      <c r="O233" t="s">
        <v>3141</v>
      </c>
    </row>
    <row r="234" spans="1:15" x14ac:dyDescent="0.3">
      <c r="A234" t="s">
        <v>1749</v>
      </c>
      <c r="B234">
        <v>100061</v>
      </c>
      <c r="C234" s="117" t="s">
        <v>1750</v>
      </c>
      <c r="D234" s="3" t="s">
        <v>1167</v>
      </c>
      <c r="E234" s="3" t="s">
        <v>1138</v>
      </c>
      <c r="F234" s="3" t="s">
        <v>1167</v>
      </c>
      <c r="G234" s="3" t="s">
        <v>600</v>
      </c>
      <c r="H234" s="3" t="s">
        <v>1164</v>
      </c>
      <c r="I234" s="3" t="s">
        <v>1748</v>
      </c>
      <c r="J234" s="118" t="s">
        <v>1163</v>
      </c>
      <c r="K234" t="s">
        <v>2734</v>
      </c>
      <c r="L234" s="4">
        <v>33239</v>
      </c>
      <c r="M234">
        <v>55238</v>
      </c>
      <c r="N234">
        <v>47286</v>
      </c>
      <c r="O234" t="s">
        <v>3141</v>
      </c>
    </row>
    <row r="235" spans="1:15" x14ac:dyDescent="0.3">
      <c r="A235" t="s">
        <v>1743</v>
      </c>
      <c r="B235">
        <v>100012</v>
      </c>
      <c r="C235" s="117" t="s">
        <v>1744</v>
      </c>
      <c r="D235" s="3" t="s">
        <v>1945</v>
      </c>
      <c r="E235" s="3" t="s">
        <v>1138</v>
      </c>
      <c r="F235" s="3" t="s">
        <v>1406</v>
      </c>
      <c r="G235" s="3" t="s">
        <v>600</v>
      </c>
      <c r="H235" s="3" t="s">
        <v>1164</v>
      </c>
      <c r="I235" s="3" t="s">
        <v>1745</v>
      </c>
      <c r="J235" s="118" t="s">
        <v>1163</v>
      </c>
      <c r="K235" t="s">
        <v>2733</v>
      </c>
      <c r="L235" s="4">
        <v>21916</v>
      </c>
      <c r="M235">
        <v>5949</v>
      </c>
      <c r="N235">
        <v>5486</v>
      </c>
      <c r="O235" t="s">
        <v>3140</v>
      </c>
    </row>
    <row r="236" spans="1:15" x14ac:dyDescent="0.3">
      <c r="A236" t="s">
        <v>1751</v>
      </c>
      <c r="B236">
        <v>100100</v>
      </c>
      <c r="C236" s="117" t="s">
        <v>1752</v>
      </c>
      <c r="D236" s="3" t="s">
        <v>1944</v>
      </c>
      <c r="E236" s="3" t="s">
        <v>1138</v>
      </c>
      <c r="F236" s="3" t="s">
        <v>1162</v>
      </c>
      <c r="G236" s="3" t="s">
        <v>600</v>
      </c>
      <c r="H236" s="3" t="s">
        <v>1164</v>
      </c>
      <c r="I236" s="3" t="s">
        <v>1753</v>
      </c>
      <c r="J236" s="118" t="s">
        <v>1163</v>
      </c>
      <c r="K236" t="s">
        <v>2735</v>
      </c>
      <c r="L236" s="4"/>
      <c r="M236">
        <v>10189</v>
      </c>
      <c r="N236">
        <v>7785</v>
      </c>
      <c r="O236" t="s">
        <v>3142</v>
      </c>
    </row>
    <row r="237" spans="1:15" x14ac:dyDescent="0.3">
      <c r="A237" t="s">
        <v>1754</v>
      </c>
      <c r="B237">
        <v>100125</v>
      </c>
      <c r="C237" s="117" t="s">
        <v>1755</v>
      </c>
      <c r="D237" s="3" t="s">
        <v>1941</v>
      </c>
      <c r="E237" s="3" t="s">
        <v>1138</v>
      </c>
      <c r="F237" s="3" t="s">
        <v>1162</v>
      </c>
      <c r="G237" s="3" t="s">
        <v>600</v>
      </c>
      <c r="H237" s="3" t="s">
        <v>1164</v>
      </c>
      <c r="I237" s="3" t="s">
        <v>1756</v>
      </c>
      <c r="J237" s="118" t="s">
        <v>1163</v>
      </c>
      <c r="K237" t="s">
        <v>2736</v>
      </c>
      <c r="L237" s="4"/>
      <c r="M237">
        <v>8098</v>
      </c>
      <c r="N237">
        <v>6563</v>
      </c>
      <c r="O237" t="s">
        <v>3143</v>
      </c>
    </row>
    <row r="238" spans="1:15" x14ac:dyDescent="0.3">
      <c r="A238" t="s">
        <v>1757</v>
      </c>
      <c r="B238">
        <v>100154</v>
      </c>
      <c r="C238" s="117" t="s">
        <v>1758</v>
      </c>
      <c r="D238" s="3" t="s">
        <v>1175</v>
      </c>
      <c r="E238" s="3" t="s">
        <v>1138</v>
      </c>
      <c r="F238" s="3" t="s">
        <v>1175</v>
      </c>
      <c r="G238" s="3" t="s">
        <v>600</v>
      </c>
      <c r="H238" s="3" t="s">
        <v>1164</v>
      </c>
      <c r="I238" s="3" t="s">
        <v>1759</v>
      </c>
      <c r="J238" s="118" t="s">
        <v>1163</v>
      </c>
      <c r="K238" t="s">
        <v>2737</v>
      </c>
      <c r="L238" s="4"/>
      <c r="M238">
        <v>7297</v>
      </c>
      <c r="N238">
        <v>6037</v>
      </c>
      <c r="O238" t="s">
        <v>2953</v>
      </c>
    </row>
    <row r="239" spans="1:15" x14ac:dyDescent="0.3">
      <c r="A239" t="s">
        <v>1760</v>
      </c>
      <c r="B239">
        <v>100293</v>
      </c>
      <c r="C239" s="117" t="s">
        <v>1761</v>
      </c>
      <c r="D239" s="3" t="s">
        <v>1943</v>
      </c>
      <c r="E239" s="3" t="s">
        <v>1138</v>
      </c>
      <c r="F239" s="3" t="s">
        <v>1221</v>
      </c>
      <c r="G239" s="3" t="s">
        <v>600</v>
      </c>
      <c r="H239" s="3" t="s">
        <v>1164</v>
      </c>
      <c r="I239" s="3" t="s">
        <v>1762</v>
      </c>
      <c r="J239" s="118" t="s">
        <v>2725</v>
      </c>
      <c r="K239" t="s">
        <v>2738</v>
      </c>
      <c r="L239" s="4"/>
      <c r="M239">
        <v>6636</v>
      </c>
      <c r="N239">
        <v>5158</v>
      </c>
      <c r="O239" t="s">
        <v>2964</v>
      </c>
    </row>
    <row r="240" spans="1:15" x14ac:dyDescent="0.3">
      <c r="A240" t="s">
        <v>1763</v>
      </c>
      <c r="B240">
        <v>100197</v>
      </c>
      <c r="C240" s="117" t="s">
        <v>1764</v>
      </c>
      <c r="D240" s="3" t="s">
        <v>1175</v>
      </c>
      <c r="E240" s="3" t="s">
        <v>1138</v>
      </c>
      <c r="F240" s="3" t="s">
        <v>1175</v>
      </c>
      <c r="G240" s="3" t="s">
        <v>600</v>
      </c>
      <c r="H240" s="3" t="s">
        <v>1164</v>
      </c>
      <c r="I240" s="3" t="s">
        <v>1765</v>
      </c>
      <c r="J240" s="118" t="s">
        <v>1163</v>
      </c>
      <c r="K240" t="s">
        <v>2739</v>
      </c>
      <c r="L240" s="4"/>
      <c r="M240">
        <v>12962</v>
      </c>
      <c r="N240">
        <v>10958</v>
      </c>
      <c r="O240" t="s">
        <v>2953</v>
      </c>
    </row>
    <row r="241" spans="1:15" x14ac:dyDescent="0.3">
      <c r="A241" t="s">
        <v>1766</v>
      </c>
      <c r="B241">
        <v>100225</v>
      </c>
      <c r="C241" s="117" t="s">
        <v>1767</v>
      </c>
      <c r="D241" s="3" t="s">
        <v>1946</v>
      </c>
      <c r="E241" s="3" t="s">
        <v>1138</v>
      </c>
      <c r="F241" s="3" t="s">
        <v>1175</v>
      </c>
      <c r="G241" s="3" t="s">
        <v>1235</v>
      </c>
      <c r="H241" s="3" t="s">
        <v>1164</v>
      </c>
      <c r="I241" s="3" t="s">
        <v>1768</v>
      </c>
      <c r="J241" s="118" t="s">
        <v>1163</v>
      </c>
      <c r="K241" t="s">
        <v>2740</v>
      </c>
      <c r="L241" s="4"/>
      <c r="M241">
        <v>4612</v>
      </c>
      <c r="N241">
        <v>4004</v>
      </c>
      <c r="O241" t="s">
        <v>2964</v>
      </c>
    </row>
    <row r="242" spans="1:15" x14ac:dyDescent="0.3">
      <c r="A242" t="s">
        <v>1769</v>
      </c>
      <c r="B242">
        <v>100255</v>
      </c>
      <c r="C242" s="117" t="s">
        <v>1770</v>
      </c>
      <c r="D242" s="3" t="s">
        <v>1941</v>
      </c>
      <c r="E242" s="3" t="s">
        <v>1138</v>
      </c>
      <c r="F242" s="3" t="s">
        <v>1162</v>
      </c>
      <c r="G242" s="3" t="s">
        <v>600</v>
      </c>
      <c r="H242" s="3" t="s">
        <v>1164</v>
      </c>
      <c r="I242" s="3" t="s">
        <v>1771</v>
      </c>
      <c r="J242" s="118" t="s">
        <v>1163</v>
      </c>
      <c r="K242" t="s">
        <v>2741</v>
      </c>
      <c r="L242" s="4"/>
      <c r="M242">
        <v>5575</v>
      </c>
      <c r="N242">
        <v>4592</v>
      </c>
      <c r="O242" t="s">
        <v>3144</v>
      </c>
    </row>
    <row r="243" spans="1:15" x14ac:dyDescent="0.3">
      <c r="A243" t="s">
        <v>1772</v>
      </c>
      <c r="B243">
        <v>100290</v>
      </c>
      <c r="C243" s="117" t="s">
        <v>1773</v>
      </c>
      <c r="D243" s="3" t="s">
        <v>1941</v>
      </c>
      <c r="E243" s="3" t="s">
        <v>1138</v>
      </c>
      <c r="F243" s="3" t="s">
        <v>1162</v>
      </c>
      <c r="G243" s="3" t="s">
        <v>600</v>
      </c>
      <c r="H243" s="3" t="s">
        <v>1164</v>
      </c>
      <c r="I243" s="3" t="s">
        <v>1774</v>
      </c>
      <c r="J243" s="118" t="s">
        <v>1163</v>
      </c>
      <c r="K243" t="s">
        <v>2742</v>
      </c>
      <c r="L243" s="4"/>
      <c r="M243">
        <v>5255</v>
      </c>
      <c r="N243">
        <v>4506</v>
      </c>
      <c r="O243" t="s">
        <v>3145</v>
      </c>
    </row>
    <row r="244" spans="1:15" x14ac:dyDescent="0.3">
      <c r="A244" t="s">
        <v>1775</v>
      </c>
      <c r="B244">
        <v>100025</v>
      </c>
      <c r="C244" s="117" t="s">
        <v>1776</v>
      </c>
      <c r="D244" s="3" t="s">
        <v>1941</v>
      </c>
      <c r="E244" s="3" t="s">
        <v>1138</v>
      </c>
      <c r="F244" s="3" t="s">
        <v>1162</v>
      </c>
      <c r="G244" s="3" t="s">
        <v>600</v>
      </c>
      <c r="H244" s="3" t="s">
        <v>1164</v>
      </c>
      <c r="I244" s="3" t="s">
        <v>1777</v>
      </c>
      <c r="J244" s="118" t="s">
        <v>1163</v>
      </c>
      <c r="K244" t="s">
        <v>2743</v>
      </c>
      <c r="L244" s="4">
        <v>3654</v>
      </c>
      <c r="M244">
        <v>2672</v>
      </c>
      <c r="N244">
        <v>2372</v>
      </c>
      <c r="O244" t="s">
        <v>3146</v>
      </c>
    </row>
    <row r="245" spans="1:15" x14ac:dyDescent="0.3">
      <c r="A245" t="s">
        <v>1778</v>
      </c>
      <c r="B245">
        <v>100073</v>
      </c>
      <c r="C245" s="117" t="s">
        <v>3385</v>
      </c>
      <c r="D245" s="3" t="s">
        <v>1941</v>
      </c>
      <c r="E245" s="3" t="s">
        <v>1138</v>
      </c>
      <c r="F245" s="3" t="s">
        <v>1162</v>
      </c>
      <c r="G245" s="3" t="s">
        <v>600</v>
      </c>
      <c r="H245" s="3" t="s">
        <v>1164</v>
      </c>
      <c r="I245" s="3" t="s">
        <v>1779</v>
      </c>
      <c r="J245" s="118" t="s">
        <v>1163</v>
      </c>
      <c r="K245" t="s">
        <v>2744</v>
      </c>
      <c r="L245" s="4">
        <v>32143</v>
      </c>
      <c r="M245">
        <v>110559</v>
      </c>
      <c r="N245">
        <v>105071</v>
      </c>
      <c r="O245" t="s">
        <v>3147</v>
      </c>
    </row>
    <row r="246" spans="1:15" x14ac:dyDescent="0.3">
      <c r="A246" t="s">
        <v>1780</v>
      </c>
      <c r="B246">
        <v>100155</v>
      </c>
      <c r="C246" s="117" t="s">
        <v>1781</v>
      </c>
      <c r="D246" s="3" t="s">
        <v>1942</v>
      </c>
      <c r="E246" s="3" t="s">
        <v>1138</v>
      </c>
      <c r="F246" s="3" t="s">
        <v>1162</v>
      </c>
      <c r="G246" s="3" t="s">
        <v>600</v>
      </c>
      <c r="H246" s="3" t="s">
        <v>1164</v>
      </c>
      <c r="I246" s="3" t="s">
        <v>3148</v>
      </c>
      <c r="J246" s="118" t="s">
        <v>1163</v>
      </c>
      <c r="K246" t="s">
        <v>2745</v>
      </c>
      <c r="L246" s="4">
        <v>37257</v>
      </c>
      <c r="M246">
        <v>52608</v>
      </c>
      <c r="N246">
        <v>45681</v>
      </c>
      <c r="O246" t="s">
        <v>3149</v>
      </c>
    </row>
    <row r="247" spans="1:15" x14ac:dyDescent="0.3">
      <c r="A247" t="s">
        <v>1782</v>
      </c>
      <c r="B247">
        <v>100088</v>
      </c>
      <c r="C247" s="117" t="s">
        <v>1783</v>
      </c>
      <c r="D247" s="3" t="s">
        <v>1167</v>
      </c>
      <c r="E247" s="3" t="s">
        <v>1138</v>
      </c>
      <c r="F247" s="3" t="s">
        <v>1167</v>
      </c>
      <c r="G247" s="3" t="s">
        <v>600</v>
      </c>
      <c r="H247" s="3" t="s">
        <v>1164</v>
      </c>
      <c r="I247" s="3" t="s">
        <v>3270</v>
      </c>
      <c r="J247" s="118" t="s">
        <v>1163</v>
      </c>
      <c r="K247" t="s">
        <v>2582</v>
      </c>
      <c r="L247" s="4">
        <v>18629</v>
      </c>
      <c r="M247">
        <v>54586</v>
      </c>
      <c r="N247">
        <v>44911</v>
      </c>
      <c r="O247" t="s">
        <v>2978</v>
      </c>
    </row>
    <row r="248" spans="1:15" x14ac:dyDescent="0.3">
      <c r="A248" t="s">
        <v>1784</v>
      </c>
      <c r="B248">
        <v>100183</v>
      </c>
      <c r="C248" s="117" t="s">
        <v>1785</v>
      </c>
      <c r="D248" s="3" t="s">
        <v>1167</v>
      </c>
      <c r="E248" s="3" t="s">
        <v>1138</v>
      </c>
      <c r="F248" s="3" t="s">
        <v>1167</v>
      </c>
      <c r="G248" s="3" t="s">
        <v>600</v>
      </c>
      <c r="H248" s="3" t="s">
        <v>1164</v>
      </c>
      <c r="I248" s="3" t="s">
        <v>1786</v>
      </c>
      <c r="J248" s="118" t="s">
        <v>1163</v>
      </c>
      <c r="K248" t="s">
        <v>2746</v>
      </c>
      <c r="L248" s="4"/>
      <c r="M248">
        <v>4622</v>
      </c>
      <c r="N248">
        <v>3793</v>
      </c>
      <c r="O248" t="s">
        <v>3150</v>
      </c>
    </row>
    <row r="249" spans="1:15" x14ac:dyDescent="0.3">
      <c r="A249" t="s">
        <v>1787</v>
      </c>
      <c r="B249">
        <v>100062</v>
      </c>
      <c r="C249" s="117" t="s">
        <v>1788</v>
      </c>
      <c r="D249" s="3" t="s">
        <v>1941</v>
      </c>
      <c r="E249" s="3" t="s">
        <v>1138</v>
      </c>
      <c r="F249" s="3" t="s">
        <v>1162</v>
      </c>
      <c r="G249" s="3" t="s">
        <v>600</v>
      </c>
      <c r="H249" s="3" t="s">
        <v>1164</v>
      </c>
      <c r="I249" s="3" t="s">
        <v>1789</v>
      </c>
      <c r="J249" s="118" t="s">
        <v>1163</v>
      </c>
      <c r="K249" t="s">
        <v>2747</v>
      </c>
      <c r="L249" s="4"/>
      <c r="M249">
        <v>9335</v>
      </c>
      <c r="N249">
        <v>7697</v>
      </c>
      <c r="O249" t="s">
        <v>3151</v>
      </c>
    </row>
    <row r="250" spans="1:15" x14ac:dyDescent="0.3">
      <c r="A250" t="s">
        <v>1790</v>
      </c>
      <c r="B250">
        <v>100013</v>
      </c>
      <c r="C250" s="117" t="s">
        <v>1791</v>
      </c>
      <c r="D250" s="3" t="s">
        <v>1941</v>
      </c>
      <c r="E250" s="3" t="s">
        <v>1138</v>
      </c>
      <c r="F250" s="3" t="s">
        <v>1162</v>
      </c>
      <c r="G250" s="3" t="s">
        <v>600</v>
      </c>
      <c r="H250" s="3" t="s">
        <v>1164</v>
      </c>
      <c r="I250" s="3" t="s">
        <v>3271</v>
      </c>
      <c r="J250" s="118" t="s">
        <v>1163</v>
      </c>
      <c r="K250" t="s">
        <v>2748</v>
      </c>
      <c r="L250" s="4"/>
      <c r="M250">
        <v>25119</v>
      </c>
      <c r="N250">
        <v>20048</v>
      </c>
      <c r="O250" t="s">
        <v>3152</v>
      </c>
    </row>
    <row r="251" spans="1:15" x14ac:dyDescent="0.3">
      <c r="A251" t="s">
        <v>1792</v>
      </c>
      <c r="B251">
        <v>100126</v>
      </c>
      <c r="C251" s="117" t="s">
        <v>1793</v>
      </c>
      <c r="D251" s="3" t="s">
        <v>1167</v>
      </c>
      <c r="E251" s="3" t="s">
        <v>1138</v>
      </c>
      <c r="F251" s="3" t="s">
        <v>1167</v>
      </c>
      <c r="G251" s="3" t="s">
        <v>600</v>
      </c>
      <c r="H251" s="3" t="s">
        <v>1164</v>
      </c>
      <c r="I251" s="3" t="s">
        <v>3272</v>
      </c>
      <c r="J251" s="118" t="s">
        <v>1163</v>
      </c>
      <c r="K251" t="s">
        <v>2749</v>
      </c>
      <c r="L251" s="4">
        <v>23012</v>
      </c>
      <c r="M251">
        <v>47255</v>
      </c>
      <c r="N251">
        <v>41977</v>
      </c>
      <c r="O251" t="s">
        <v>2981</v>
      </c>
    </row>
    <row r="252" spans="1:15" x14ac:dyDescent="0.3">
      <c r="A252" t="s">
        <v>1794</v>
      </c>
      <c r="B252">
        <v>100198</v>
      </c>
      <c r="C252" s="117" t="s">
        <v>1795</v>
      </c>
      <c r="D252" s="3" t="s">
        <v>1167</v>
      </c>
      <c r="E252" s="3" t="s">
        <v>1138</v>
      </c>
      <c r="F252" s="3" t="s">
        <v>1167</v>
      </c>
      <c r="G252" s="3" t="s">
        <v>600</v>
      </c>
      <c r="H252" s="3" t="s">
        <v>1164</v>
      </c>
      <c r="I252" s="3" t="s">
        <v>1796</v>
      </c>
      <c r="J252" s="118" t="s">
        <v>1163</v>
      </c>
      <c r="K252" t="s">
        <v>2750</v>
      </c>
      <c r="L252" s="4">
        <v>26665</v>
      </c>
      <c r="M252">
        <v>18984</v>
      </c>
      <c r="N252">
        <v>15782</v>
      </c>
      <c r="O252" t="s">
        <v>3153</v>
      </c>
    </row>
    <row r="253" spans="1:15" x14ac:dyDescent="0.3">
      <c r="A253" t="s">
        <v>1797</v>
      </c>
      <c r="B253">
        <v>100226</v>
      </c>
      <c r="C253" s="117" t="s">
        <v>1798</v>
      </c>
      <c r="D253" s="3" t="s">
        <v>1167</v>
      </c>
      <c r="E253" s="3" t="s">
        <v>1138</v>
      </c>
      <c r="F253" s="3" t="s">
        <v>1167</v>
      </c>
      <c r="G253" s="3" t="s">
        <v>600</v>
      </c>
      <c r="H253" s="3" t="s">
        <v>1164</v>
      </c>
      <c r="I253" s="3" t="s">
        <v>1799</v>
      </c>
      <c r="J253" s="118" t="s">
        <v>1163</v>
      </c>
      <c r="K253" t="s">
        <v>2751</v>
      </c>
      <c r="L253" s="4">
        <v>26665</v>
      </c>
      <c r="M253">
        <v>19017</v>
      </c>
      <c r="N253">
        <v>16552</v>
      </c>
      <c r="O253" t="s">
        <v>3153</v>
      </c>
    </row>
    <row r="254" spans="1:15" x14ac:dyDescent="0.3">
      <c r="A254" t="s">
        <v>1800</v>
      </c>
      <c r="B254">
        <v>100242</v>
      </c>
      <c r="C254" s="117" t="s">
        <v>1801</v>
      </c>
      <c r="D254" s="3" t="s">
        <v>1167</v>
      </c>
      <c r="E254" s="3" t="s">
        <v>1138</v>
      </c>
      <c r="F254" s="3" t="s">
        <v>1167</v>
      </c>
      <c r="G254" s="3" t="s">
        <v>600</v>
      </c>
      <c r="H254" s="3" t="s">
        <v>1164</v>
      </c>
      <c r="I254" s="3" t="s">
        <v>1802</v>
      </c>
      <c r="J254" s="118" t="s">
        <v>1163</v>
      </c>
      <c r="K254" t="s">
        <v>2752</v>
      </c>
      <c r="L254" s="4">
        <v>26665</v>
      </c>
      <c r="M254">
        <v>18968</v>
      </c>
      <c r="N254">
        <v>16518</v>
      </c>
      <c r="O254" t="s">
        <v>3153</v>
      </c>
    </row>
  </sheetData>
  <sheetProtection password="E988" sheet="1" objects="1" scenarios="1" selectLockedCells="1" selectUnlockedCells="1"/>
  <printOptions horizontalCentered="1" gridLines="1"/>
  <pageMargins left="0.2" right="0.2" top="1" bottom="0.75" header="0.3" footer="0.3"/>
  <pageSetup scale="70" fitToHeight="0" orientation="portrait" verticalDpi="1200" r:id="rId1"/>
  <headerFooter>
    <oddHeader xml:space="preserve">&amp;L&amp;G&amp;R&amp;"-,Bold"Brown Active Building Listing  </oddHeader>
    <oddFooter>&amp;L&amp;F
Rev. &amp;D&amp;R&amp;Pof&amp;N</oddFoot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2" tint="-9.9978637043366805E-2"/>
  </sheetPr>
  <dimension ref="A1:F13"/>
  <sheetViews>
    <sheetView workbookViewId="0">
      <selection activeCell="B15" sqref="B15"/>
    </sheetView>
  </sheetViews>
  <sheetFormatPr baseColWidth="10" defaultColWidth="8.88671875" defaultRowHeight="14.4" x14ac:dyDescent="0.3"/>
  <cols>
    <col min="1" max="1" width="19.77734375" style="11" customWidth="1"/>
    <col min="2" max="2" width="66.33203125" style="10" bestFit="1" customWidth="1"/>
    <col min="3" max="3" width="19.77734375" style="11" hidden="1" customWidth="1"/>
    <col min="4" max="4" width="45.5546875" style="10" hidden="1" customWidth="1"/>
    <col min="5" max="5" width="14.5546875" style="11" hidden="1" customWidth="1"/>
    <col min="6" max="6" width="19.5546875" style="10" hidden="1" customWidth="1"/>
    <col min="7" max="16384" width="8.88671875" style="10"/>
  </cols>
  <sheetData>
    <row r="1" spans="1:6" ht="15" thickBot="1" x14ac:dyDescent="0.35">
      <c r="A1" s="5" t="s">
        <v>1139</v>
      </c>
      <c r="B1" s="6" t="s">
        <v>1140</v>
      </c>
      <c r="C1" s="7" t="s">
        <v>1144</v>
      </c>
      <c r="D1" s="8" t="s">
        <v>1140</v>
      </c>
      <c r="E1" s="9" t="s">
        <v>1150</v>
      </c>
      <c r="F1" s="9" t="s">
        <v>1146</v>
      </c>
    </row>
    <row r="2" spans="1:6" x14ac:dyDescent="0.3">
      <c r="A2" s="11" t="s">
        <v>600</v>
      </c>
      <c r="B2" s="10" t="s">
        <v>3278</v>
      </c>
      <c r="C2" s="11" t="s">
        <v>3274</v>
      </c>
      <c r="D2" s="10" t="s">
        <v>3273</v>
      </c>
      <c r="E2" s="11">
        <v>1</v>
      </c>
      <c r="F2" s="10" t="s">
        <v>1147</v>
      </c>
    </row>
    <row r="3" spans="1:6" x14ac:dyDescent="0.3">
      <c r="A3" s="11" t="s">
        <v>2899</v>
      </c>
      <c r="B3" s="10" t="s">
        <v>3279</v>
      </c>
      <c r="C3" s="11" t="s">
        <v>3275</v>
      </c>
      <c r="D3" s="10" t="s">
        <v>1141</v>
      </c>
      <c r="E3" s="11">
        <v>2</v>
      </c>
      <c r="F3" s="10" t="s">
        <v>1148</v>
      </c>
    </row>
    <row r="4" spans="1:6" x14ac:dyDescent="0.3">
      <c r="A4" s="11" t="s">
        <v>2900</v>
      </c>
      <c r="B4" s="10" t="s">
        <v>3280</v>
      </c>
      <c r="C4" s="11" t="s">
        <v>3276</v>
      </c>
      <c r="D4" s="10" t="s">
        <v>1142</v>
      </c>
      <c r="E4" s="11">
        <v>3</v>
      </c>
      <c r="F4" s="10" t="s">
        <v>1149</v>
      </c>
    </row>
    <row r="5" spans="1:6" x14ac:dyDescent="0.3">
      <c r="C5" s="11" t="s">
        <v>3277</v>
      </c>
      <c r="D5" s="10" t="s">
        <v>1143</v>
      </c>
    </row>
    <row r="11" spans="1:6" x14ac:dyDescent="0.3">
      <c r="B11" s="10" t="str">
        <f t="shared" ref="B11:B13" si="0">UPPER(B5)</f>
        <v/>
      </c>
    </row>
    <row r="12" spans="1:6" x14ac:dyDescent="0.3">
      <c r="B12" s="10" t="str">
        <f t="shared" si="0"/>
        <v/>
      </c>
    </row>
    <row r="13" spans="1:6" x14ac:dyDescent="0.3">
      <c r="B13" s="10" t="str">
        <f t="shared" si="0"/>
        <v/>
      </c>
    </row>
  </sheetData>
  <sheetProtection password="E988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Instructions &amp; Notes</vt:lpstr>
      <vt:lpstr>EQUIPMENT INPUT</vt:lpstr>
      <vt:lpstr>Keyword &amp; Type ref</vt:lpstr>
      <vt:lpstr>Keyword-Pivot</vt:lpstr>
      <vt:lpstr>MFR_List ref</vt:lpstr>
      <vt:lpstr>EQ_Groups ref</vt:lpstr>
      <vt:lpstr>Active-Bldg List ref</vt:lpstr>
      <vt:lpstr>Status&amp;Condition ref</vt:lpstr>
      <vt:lpstr>'Active-Bldg List ref'!Área_de_impresión</vt:lpstr>
      <vt:lpstr>'EQUIPMENT INPUT'!Área_de_impresión</vt:lpstr>
      <vt:lpstr>'Keyword &amp; Type ref'!Área_de_impresión</vt:lpstr>
      <vt:lpstr>'Active-Bldg List ref'!Títulos_a_imprimir</vt:lpstr>
      <vt:lpstr>'EQUIPMENT INPUT'!Títulos_a_imprimir</vt:lpstr>
      <vt:lpstr>'Keyword &amp; Type ref'!Títulos_a_imprimir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Galindo</dc:creator>
  <cp:lastModifiedBy>Johanna Galindo</cp:lastModifiedBy>
  <cp:lastPrinted>2013-10-09T15:44:36Z</cp:lastPrinted>
  <dcterms:created xsi:type="dcterms:W3CDTF">2012-06-11T17:34:28Z</dcterms:created>
  <dcterms:modified xsi:type="dcterms:W3CDTF">2017-02-22T02:29:35Z</dcterms:modified>
</cp:coreProperties>
</file>